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reneHu\Downloads\"/>
    </mc:Choice>
  </mc:AlternateContent>
  <xr:revisionPtr revIDLastSave="0" documentId="13_ncr:1_{7623D855-CC79-473E-B374-65168C8CF2D7}" xr6:coauthVersionLast="47" xr6:coauthVersionMax="47" xr10:uidLastSave="{00000000-0000-0000-0000-000000000000}"/>
  <bookViews>
    <workbookView xWindow="-120" yWindow="-120" windowWidth="29040" windowHeight="15840" xr2:uid="{00000000-000D-0000-FFFF-FFFF00000000}"/>
  </bookViews>
  <sheets>
    <sheet name="Data" sheetId="1" r:id="rId1"/>
    <sheet name="Omschrijving"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7" i="1" l="1"/>
  <c r="AI47" i="1"/>
  <c r="AH46" i="1"/>
  <c r="AI46" i="1"/>
  <c r="AH45" i="1"/>
  <c r="AI45" i="1"/>
  <c r="AH44" i="1"/>
  <c r="AI44" i="1"/>
  <c r="AH43" i="1"/>
  <c r="AI43" i="1"/>
  <c r="AH42" i="1"/>
  <c r="AI42" i="1"/>
  <c r="AH38" i="1"/>
  <c r="AI38" i="1"/>
  <c r="AH37" i="1"/>
  <c r="AI37" i="1"/>
  <c r="AH36" i="1"/>
  <c r="AI36" i="1"/>
  <c r="AH35" i="1"/>
  <c r="AI35" i="1"/>
  <c r="AH34" i="1"/>
  <c r="AI34" i="1"/>
  <c r="AH33" i="1"/>
  <c r="AI33" i="1"/>
  <c r="AH32" i="1"/>
  <c r="AI32" i="1"/>
  <c r="AH41" i="1" l="1"/>
  <c r="AI41" i="1"/>
  <c r="AF60" i="1" l="1"/>
  <c r="AF58" i="1"/>
  <c r="AG58" i="1"/>
  <c r="AG47" i="1"/>
  <c r="AG53" i="1" s="1"/>
  <c r="AG46" i="1"/>
  <c r="AG45" i="1"/>
  <c r="AG44" i="1"/>
  <c r="AG43" i="1"/>
  <c r="AG52" i="1" s="1"/>
  <c r="AG42" i="1"/>
  <c r="AF38" i="1"/>
  <c r="AG38" i="1"/>
  <c r="AG60" i="1" s="1"/>
  <c r="AF37" i="1"/>
  <c r="AG37" i="1"/>
  <c r="AF36" i="1"/>
  <c r="AG36" i="1"/>
  <c r="AF35" i="1"/>
  <c r="AG35" i="1"/>
  <c r="AF34" i="1"/>
  <c r="AF59" i="1" s="1"/>
  <c r="AG34" i="1"/>
  <c r="AG59" i="1" s="1"/>
  <c r="AF33" i="1"/>
  <c r="AF57" i="1" s="1"/>
  <c r="AG33" i="1"/>
  <c r="AG57" i="1" s="1"/>
  <c r="AG32" i="1"/>
  <c r="AG61" i="1" s="1"/>
  <c r="AG41" i="1" l="1"/>
  <c r="AG51" i="1"/>
  <c r="AG50" i="1"/>
  <c r="AF23" i="1"/>
  <c r="AF14" i="1"/>
  <c r="AF4" i="1"/>
  <c r="AF32" i="1" l="1"/>
  <c r="AF61" i="1" s="1"/>
  <c r="AF44" i="1"/>
  <c r="AF43" i="1"/>
  <c r="AF52" i="1" s="1"/>
  <c r="AF42" i="1"/>
  <c r="AF47" i="1"/>
  <c r="AF53" i="1" s="1"/>
  <c r="AF46" i="1"/>
  <c r="AF45" i="1"/>
  <c r="AE58" i="1"/>
  <c r="AE61" i="1"/>
  <c r="AE51" i="1"/>
  <c r="AE42" i="1"/>
  <c r="AE43" i="1"/>
  <c r="AE52" i="1" s="1"/>
  <c r="AE44" i="1"/>
  <c r="AE45" i="1"/>
  <c r="AE46" i="1"/>
  <c r="AE47" i="1"/>
  <c r="AE53" i="1" s="1"/>
  <c r="AE32" i="1"/>
  <c r="AE33" i="1"/>
  <c r="AE57" i="1" s="1"/>
  <c r="AE34" i="1"/>
  <c r="AE59" i="1" s="1"/>
  <c r="AE35" i="1"/>
  <c r="AE36" i="1"/>
  <c r="AE37" i="1"/>
  <c r="AE38" i="1"/>
  <c r="AE60" i="1" s="1"/>
  <c r="AE41" i="1" l="1"/>
  <c r="AF50" i="1"/>
  <c r="AF41" i="1"/>
  <c r="AF51" i="1"/>
  <c r="AE50" i="1"/>
  <c r="AD32" i="1"/>
  <c r="AD61" i="1" s="1"/>
  <c r="AD33" i="1"/>
  <c r="AD57" i="1" s="1"/>
  <c r="AD34" i="1"/>
  <c r="AD59" i="1" s="1"/>
  <c r="AD35" i="1"/>
  <c r="AD36" i="1"/>
  <c r="AD37" i="1"/>
  <c r="AD38" i="1"/>
  <c r="AD60" i="1" s="1"/>
  <c r="AD42" i="1"/>
  <c r="AD50" i="1" s="1"/>
  <c r="AD43" i="1"/>
  <c r="AD52" i="1" s="1"/>
  <c r="AD44" i="1"/>
  <c r="AD45" i="1"/>
  <c r="AD46" i="1"/>
  <c r="AD47" i="1"/>
  <c r="AD53" i="1"/>
  <c r="AD58" i="1"/>
  <c r="AD41" i="1" l="1"/>
  <c r="AD51" i="1"/>
  <c r="AC58" i="1"/>
  <c r="AC47" i="1"/>
  <c r="AC53" i="1" s="1"/>
  <c r="AC46" i="1"/>
  <c r="AC45" i="1"/>
  <c r="AC44" i="1"/>
  <c r="AC43" i="1"/>
  <c r="AC52" i="1" s="1"/>
  <c r="AC42" i="1"/>
  <c r="AC50" i="1" s="1"/>
  <c r="AC38" i="1"/>
  <c r="AC60" i="1" s="1"/>
  <c r="AC37" i="1"/>
  <c r="AC36" i="1"/>
  <c r="AC35" i="1"/>
  <c r="AC34" i="1"/>
  <c r="AC59" i="1" s="1"/>
  <c r="AC33" i="1"/>
  <c r="AC57" i="1" s="1"/>
  <c r="AC32" i="1"/>
  <c r="AC61" i="1" s="1"/>
  <c r="AC51" i="1" l="1"/>
  <c r="AC41" i="1"/>
  <c r="C58" i="1"/>
  <c r="D58" i="1"/>
  <c r="E58" i="1"/>
  <c r="F58" i="1"/>
  <c r="G58" i="1"/>
  <c r="H58" i="1"/>
  <c r="I58" i="1"/>
  <c r="J58" i="1"/>
  <c r="K58" i="1"/>
  <c r="L58" i="1"/>
  <c r="M58" i="1"/>
  <c r="N58" i="1"/>
  <c r="O58" i="1"/>
  <c r="P58" i="1"/>
  <c r="Q58" i="1"/>
  <c r="R58" i="1"/>
  <c r="S58" i="1"/>
  <c r="T58" i="1"/>
  <c r="U58" i="1"/>
  <c r="V58" i="1"/>
  <c r="W58" i="1"/>
  <c r="X58" i="1"/>
  <c r="B58" i="1"/>
  <c r="AA5" i="1" l="1"/>
  <c r="AA33" i="1" s="1"/>
  <c r="AA57" i="1" s="1"/>
  <c r="AA6" i="1"/>
  <c r="AA34" i="1" s="1"/>
  <c r="AA59" i="1" s="1"/>
  <c r="AA7" i="1"/>
  <c r="AA8" i="1"/>
  <c r="AA36" i="1" s="1"/>
  <c r="AA9" i="1"/>
  <c r="AA37" i="1" s="1"/>
  <c r="AA10" i="1"/>
  <c r="AA38" i="1" s="1"/>
  <c r="AA60" i="1" s="1"/>
  <c r="AA23" i="1"/>
  <c r="AA14" i="1"/>
  <c r="AA35" i="1" l="1"/>
  <c r="AA58" i="1"/>
  <c r="AA4" i="1"/>
  <c r="AA45" i="1" s="1"/>
  <c r="Z23" i="1"/>
  <c r="Z5" i="1"/>
  <c r="Z33" i="1" s="1"/>
  <c r="Z57" i="1" s="1"/>
  <c r="Z6" i="1"/>
  <c r="Z34" i="1" s="1"/>
  <c r="Z59" i="1" s="1"/>
  <c r="Z7" i="1"/>
  <c r="Z8" i="1"/>
  <c r="Z36" i="1" s="1"/>
  <c r="Z9" i="1"/>
  <c r="Z37" i="1" s="1"/>
  <c r="Z10" i="1"/>
  <c r="Z38" i="1" s="1"/>
  <c r="Z60" i="1" s="1"/>
  <c r="Z14" i="1"/>
  <c r="AA44" i="1" l="1"/>
  <c r="Z35" i="1"/>
  <c r="Z58" i="1"/>
  <c r="AA32" i="1"/>
  <c r="AA61" i="1" s="1"/>
  <c r="AA43" i="1"/>
  <c r="AA52" i="1" s="1"/>
  <c r="AA42" i="1"/>
  <c r="AA50" i="1" s="1"/>
  <c r="AA47" i="1"/>
  <c r="AA53" i="1" s="1"/>
  <c r="AA46" i="1"/>
  <c r="Z4" i="1"/>
  <c r="Y6" i="1"/>
  <c r="Y34" i="1" s="1"/>
  <c r="Y59" i="1" s="1"/>
  <c r="Y7" i="1"/>
  <c r="Y35" i="1" s="1"/>
  <c r="Y8" i="1"/>
  <c r="Y36" i="1" s="1"/>
  <c r="Y9" i="1"/>
  <c r="Y37" i="1" s="1"/>
  <c r="Y10" i="1"/>
  <c r="Y38" i="1" s="1"/>
  <c r="Y60" i="1" s="1"/>
  <c r="Y5" i="1"/>
  <c r="Y33" i="1" s="1"/>
  <c r="Y57" i="1" s="1"/>
  <c r="Y23" i="1"/>
  <c r="Y14" i="1"/>
  <c r="AA51" i="1" l="1"/>
  <c r="Y58" i="1"/>
  <c r="AA41" i="1"/>
  <c r="Z44" i="1"/>
  <c r="Z42" i="1"/>
  <c r="Z47" i="1"/>
  <c r="Z53" i="1" s="1"/>
  <c r="Z45" i="1"/>
  <c r="Z46" i="1"/>
  <c r="Z32" i="1"/>
  <c r="Z61" i="1" s="1"/>
  <c r="Z43" i="1"/>
  <c r="Z52" i="1" s="1"/>
  <c r="Y4" i="1"/>
  <c r="Y42" i="1" s="1"/>
  <c r="X42" i="1"/>
  <c r="X50" i="1" s="1"/>
  <c r="X43" i="1"/>
  <c r="X52" i="1" s="1"/>
  <c r="X44" i="1"/>
  <c r="X45" i="1"/>
  <c r="X46" i="1"/>
  <c r="X47" i="1"/>
  <c r="X53" i="1" s="1"/>
  <c r="X32" i="1"/>
  <c r="X61" i="1" s="1"/>
  <c r="X33" i="1"/>
  <c r="X57" i="1" s="1"/>
  <c r="X34" i="1"/>
  <c r="X59" i="1" s="1"/>
  <c r="X35" i="1"/>
  <c r="X36" i="1"/>
  <c r="X37" i="1"/>
  <c r="X38" i="1"/>
  <c r="X60" i="1" s="1"/>
  <c r="X51" i="1" l="1"/>
  <c r="Y43" i="1"/>
  <c r="Y52" i="1" s="1"/>
  <c r="Y50" i="1"/>
  <c r="Y47" i="1"/>
  <c r="Y53" i="1" s="1"/>
  <c r="Y45" i="1"/>
  <c r="Y44" i="1"/>
  <c r="X41" i="1"/>
  <c r="Y46" i="1"/>
  <c r="Y32" i="1"/>
  <c r="Y61" i="1" s="1"/>
  <c r="Z41" i="1"/>
  <c r="Z50" i="1"/>
  <c r="Z51" i="1"/>
  <c r="C42" i="1"/>
  <c r="C50" i="1" s="1"/>
  <c r="D42" i="1"/>
  <c r="D50" i="1" s="1"/>
  <c r="E42" i="1"/>
  <c r="E50" i="1" s="1"/>
  <c r="F42" i="1"/>
  <c r="F50" i="1" s="1"/>
  <c r="G42" i="1"/>
  <c r="G50" i="1" s="1"/>
  <c r="H42" i="1"/>
  <c r="H50" i="1" s="1"/>
  <c r="I42" i="1"/>
  <c r="I50" i="1" s="1"/>
  <c r="J42" i="1"/>
  <c r="J50" i="1" s="1"/>
  <c r="K42" i="1"/>
  <c r="K50" i="1" s="1"/>
  <c r="L42" i="1"/>
  <c r="L50" i="1" s="1"/>
  <c r="M42" i="1"/>
  <c r="M50" i="1" s="1"/>
  <c r="N42" i="1"/>
  <c r="N50" i="1" s="1"/>
  <c r="O42" i="1"/>
  <c r="O50" i="1" s="1"/>
  <c r="P42" i="1"/>
  <c r="P50" i="1" s="1"/>
  <c r="Q42" i="1"/>
  <c r="Q50" i="1" s="1"/>
  <c r="R42" i="1"/>
  <c r="R50" i="1" s="1"/>
  <c r="S42" i="1"/>
  <c r="S50" i="1" s="1"/>
  <c r="T42" i="1"/>
  <c r="T50" i="1" s="1"/>
  <c r="U42" i="1"/>
  <c r="U50" i="1" s="1"/>
  <c r="V42" i="1"/>
  <c r="V50" i="1" s="1"/>
  <c r="W42" i="1"/>
  <c r="W50" i="1" s="1"/>
  <c r="C43" i="1"/>
  <c r="C52" i="1" s="1"/>
  <c r="D43" i="1"/>
  <c r="D52" i="1" s="1"/>
  <c r="E43" i="1"/>
  <c r="E52" i="1" s="1"/>
  <c r="F43" i="1"/>
  <c r="F52" i="1" s="1"/>
  <c r="G43" i="1"/>
  <c r="G52" i="1" s="1"/>
  <c r="H43" i="1"/>
  <c r="H52" i="1" s="1"/>
  <c r="I43" i="1"/>
  <c r="I52" i="1" s="1"/>
  <c r="J43" i="1"/>
  <c r="J52" i="1" s="1"/>
  <c r="K43" i="1"/>
  <c r="K52" i="1" s="1"/>
  <c r="L43" i="1"/>
  <c r="L52" i="1" s="1"/>
  <c r="M43" i="1"/>
  <c r="M52" i="1" s="1"/>
  <c r="N43" i="1"/>
  <c r="N52" i="1" s="1"/>
  <c r="O43" i="1"/>
  <c r="O52" i="1" s="1"/>
  <c r="P43" i="1"/>
  <c r="P52" i="1" s="1"/>
  <c r="Q43" i="1"/>
  <c r="Q52" i="1" s="1"/>
  <c r="R43" i="1"/>
  <c r="R52" i="1" s="1"/>
  <c r="S43" i="1"/>
  <c r="S52" i="1" s="1"/>
  <c r="T43" i="1"/>
  <c r="T52" i="1" s="1"/>
  <c r="U43" i="1"/>
  <c r="U52" i="1" s="1"/>
  <c r="V43" i="1"/>
  <c r="V52" i="1" s="1"/>
  <c r="W43" i="1"/>
  <c r="W52" i="1" s="1"/>
  <c r="C44" i="1"/>
  <c r="D44" i="1"/>
  <c r="E44" i="1"/>
  <c r="F44" i="1"/>
  <c r="G44" i="1"/>
  <c r="H44" i="1"/>
  <c r="I44" i="1"/>
  <c r="J44" i="1"/>
  <c r="K44" i="1"/>
  <c r="L44" i="1"/>
  <c r="M44" i="1"/>
  <c r="N44" i="1"/>
  <c r="O44" i="1"/>
  <c r="P44" i="1"/>
  <c r="Q44" i="1"/>
  <c r="R44" i="1"/>
  <c r="S44" i="1"/>
  <c r="T44" i="1"/>
  <c r="U44" i="1"/>
  <c r="V44" i="1"/>
  <c r="W44" i="1"/>
  <c r="C45" i="1"/>
  <c r="D45" i="1"/>
  <c r="E45" i="1"/>
  <c r="F45" i="1"/>
  <c r="G45" i="1"/>
  <c r="H45" i="1"/>
  <c r="I45" i="1"/>
  <c r="J45" i="1"/>
  <c r="K45" i="1"/>
  <c r="L45" i="1"/>
  <c r="M45" i="1"/>
  <c r="N45" i="1"/>
  <c r="O45" i="1"/>
  <c r="P45" i="1"/>
  <c r="Q45" i="1"/>
  <c r="R45" i="1"/>
  <c r="S45" i="1"/>
  <c r="T45" i="1"/>
  <c r="U45" i="1"/>
  <c r="V45" i="1"/>
  <c r="W45" i="1"/>
  <c r="C46" i="1"/>
  <c r="D46" i="1"/>
  <c r="E46" i="1"/>
  <c r="F46" i="1"/>
  <c r="G46" i="1"/>
  <c r="H46" i="1"/>
  <c r="I46" i="1"/>
  <c r="J46" i="1"/>
  <c r="K46" i="1"/>
  <c r="L46" i="1"/>
  <c r="M46" i="1"/>
  <c r="N46" i="1"/>
  <c r="O46" i="1"/>
  <c r="P46" i="1"/>
  <c r="Q46" i="1"/>
  <c r="R46" i="1"/>
  <c r="S46" i="1"/>
  <c r="T46" i="1"/>
  <c r="U46" i="1"/>
  <c r="V46" i="1"/>
  <c r="W46" i="1"/>
  <c r="C47" i="1"/>
  <c r="C53" i="1" s="1"/>
  <c r="D47" i="1"/>
  <c r="D53" i="1" s="1"/>
  <c r="E47" i="1"/>
  <c r="E53" i="1" s="1"/>
  <c r="F47" i="1"/>
  <c r="F53" i="1" s="1"/>
  <c r="G47" i="1"/>
  <c r="G53" i="1" s="1"/>
  <c r="H47" i="1"/>
  <c r="H53" i="1" s="1"/>
  <c r="I47" i="1"/>
  <c r="I53" i="1" s="1"/>
  <c r="J47" i="1"/>
  <c r="J53" i="1" s="1"/>
  <c r="K47" i="1"/>
  <c r="K53" i="1" s="1"/>
  <c r="L47" i="1"/>
  <c r="L53" i="1" s="1"/>
  <c r="M47" i="1"/>
  <c r="M53" i="1" s="1"/>
  <c r="N47" i="1"/>
  <c r="N53" i="1" s="1"/>
  <c r="O47" i="1"/>
  <c r="O53" i="1" s="1"/>
  <c r="P47" i="1"/>
  <c r="P53" i="1" s="1"/>
  <c r="Q47" i="1"/>
  <c r="Q53" i="1" s="1"/>
  <c r="R47" i="1"/>
  <c r="R53" i="1" s="1"/>
  <c r="S47" i="1"/>
  <c r="S53" i="1" s="1"/>
  <c r="T47" i="1"/>
  <c r="T53" i="1" s="1"/>
  <c r="U47" i="1"/>
  <c r="U53" i="1" s="1"/>
  <c r="V47" i="1"/>
  <c r="V53" i="1" s="1"/>
  <c r="W47" i="1"/>
  <c r="W53" i="1" s="1"/>
  <c r="B43" i="1"/>
  <c r="B44" i="1"/>
  <c r="B45" i="1"/>
  <c r="B46" i="1"/>
  <c r="B47" i="1"/>
  <c r="B53" i="1" s="1"/>
  <c r="B42" i="1"/>
  <c r="B50" i="1" s="1"/>
  <c r="Q51" i="1" l="1"/>
  <c r="I51" i="1"/>
  <c r="U51" i="1"/>
  <c r="M51" i="1"/>
  <c r="E51" i="1"/>
  <c r="B51" i="1"/>
  <c r="T51" i="1"/>
  <c r="P51" i="1"/>
  <c r="L51" i="1"/>
  <c r="H51" i="1"/>
  <c r="D51" i="1"/>
  <c r="B41" i="1"/>
  <c r="B52" i="1"/>
  <c r="W51" i="1"/>
  <c r="S51" i="1"/>
  <c r="O51" i="1"/>
  <c r="K51" i="1"/>
  <c r="G51" i="1"/>
  <c r="C51" i="1"/>
  <c r="V51" i="1"/>
  <c r="R51" i="1"/>
  <c r="N51" i="1"/>
  <c r="J51" i="1"/>
  <c r="F51" i="1"/>
  <c r="Y51" i="1"/>
  <c r="Y41" i="1"/>
  <c r="N41" i="1"/>
  <c r="F41" i="1"/>
  <c r="U41" i="1"/>
  <c r="M41" i="1"/>
  <c r="I41" i="1"/>
  <c r="W41" i="1"/>
  <c r="S41" i="1"/>
  <c r="O41" i="1"/>
  <c r="K41" i="1"/>
  <c r="G41" i="1"/>
  <c r="C41" i="1"/>
  <c r="T41" i="1"/>
  <c r="P41" i="1"/>
  <c r="L41" i="1"/>
  <c r="H41" i="1"/>
  <c r="D41" i="1"/>
  <c r="V41" i="1"/>
  <c r="R41" i="1"/>
  <c r="J41" i="1"/>
  <c r="Q41" i="1"/>
  <c r="E41" i="1"/>
  <c r="C32" i="1"/>
  <c r="C61" i="1" s="1"/>
  <c r="D32" i="1"/>
  <c r="D61" i="1" s="1"/>
  <c r="E32" i="1"/>
  <c r="E61" i="1" s="1"/>
  <c r="F32" i="1"/>
  <c r="F61" i="1" s="1"/>
  <c r="G32" i="1"/>
  <c r="G61" i="1" s="1"/>
  <c r="H32" i="1"/>
  <c r="H61" i="1" s="1"/>
  <c r="I32" i="1"/>
  <c r="I61" i="1" s="1"/>
  <c r="J32" i="1"/>
  <c r="J61" i="1" s="1"/>
  <c r="K32" i="1"/>
  <c r="K61" i="1" s="1"/>
  <c r="L32" i="1"/>
  <c r="L61" i="1" s="1"/>
  <c r="M32" i="1"/>
  <c r="M61" i="1" s="1"/>
  <c r="N32" i="1"/>
  <c r="N61" i="1" s="1"/>
  <c r="O32" i="1"/>
  <c r="O61" i="1" s="1"/>
  <c r="P32" i="1"/>
  <c r="P61" i="1" s="1"/>
  <c r="Q32" i="1"/>
  <c r="Q61" i="1" s="1"/>
  <c r="R32" i="1"/>
  <c r="R61" i="1" s="1"/>
  <c r="S32" i="1"/>
  <c r="S61" i="1" s="1"/>
  <c r="T32" i="1"/>
  <c r="T61" i="1" s="1"/>
  <c r="U32" i="1"/>
  <c r="U61" i="1" s="1"/>
  <c r="V32" i="1"/>
  <c r="V61" i="1" s="1"/>
  <c r="W32" i="1"/>
  <c r="W61" i="1" s="1"/>
  <c r="C33" i="1"/>
  <c r="C57" i="1" s="1"/>
  <c r="D33" i="1"/>
  <c r="D57" i="1" s="1"/>
  <c r="E33" i="1"/>
  <c r="E57" i="1" s="1"/>
  <c r="F33" i="1"/>
  <c r="F57" i="1" s="1"/>
  <c r="G33" i="1"/>
  <c r="G57" i="1" s="1"/>
  <c r="H33" i="1"/>
  <c r="H57" i="1" s="1"/>
  <c r="I33" i="1"/>
  <c r="I57" i="1" s="1"/>
  <c r="J33" i="1"/>
  <c r="J57" i="1" s="1"/>
  <c r="K33" i="1"/>
  <c r="K57" i="1" s="1"/>
  <c r="L33" i="1"/>
  <c r="L57" i="1" s="1"/>
  <c r="M33" i="1"/>
  <c r="M57" i="1" s="1"/>
  <c r="N33" i="1"/>
  <c r="N57" i="1" s="1"/>
  <c r="O33" i="1"/>
  <c r="O57" i="1" s="1"/>
  <c r="P33" i="1"/>
  <c r="P57" i="1" s="1"/>
  <c r="Q33" i="1"/>
  <c r="Q57" i="1" s="1"/>
  <c r="R33" i="1"/>
  <c r="R57" i="1" s="1"/>
  <c r="S33" i="1"/>
  <c r="S57" i="1" s="1"/>
  <c r="T33" i="1"/>
  <c r="T57" i="1" s="1"/>
  <c r="U33" i="1"/>
  <c r="U57" i="1" s="1"/>
  <c r="V33" i="1"/>
  <c r="V57" i="1" s="1"/>
  <c r="W33" i="1"/>
  <c r="W57" i="1" s="1"/>
  <c r="C34" i="1"/>
  <c r="C59" i="1" s="1"/>
  <c r="D34" i="1"/>
  <c r="D59" i="1" s="1"/>
  <c r="E34" i="1"/>
  <c r="E59" i="1" s="1"/>
  <c r="F34" i="1"/>
  <c r="F59" i="1" s="1"/>
  <c r="G34" i="1"/>
  <c r="G59" i="1" s="1"/>
  <c r="H34" i="1"/>
  <c r="H59" i="1" s="1"/>
  <c r="I34" i="1"/>
  <c r="I59" i="1" s="1"/>
  <c r="J34" i="1"/>
  <c r="J59" i="1" s="1"/>
  <c r="K34" i="1"/>
  <c r="K59" i="1" s="1"/>
  <c r="L34" i="1"/>
  <c r="L59" i="1" s="1"/>
  <c r="M34" i="1"/>
  <c r="M59" i="1" s="1"/>
  <c r="N34" i="1"/>
  <c r="N59" i="1" s="1"/>
  <c r="O34" i="1"/>
  <c r="O59" i="1" s="1"/>
  <c r="P34" i="1"/>
  <c r="P59" i="1" s="1"/>
  <c r="Q34" i="1"/>
  <c r="Q59" i="1" s="1"/>
  <c r="R34" i="1"/>
  <c r="R59" i="1" s="1"/>
  <c r="S34" i="1"/>
  <c r="S59" i="1" s="1"/>
  <c r="T34" i="1"/>
  <c r="T59" i="1" s="1"/>
  <c r="U34" i="1"/>
  <c r="U59" i="1" s="1"/>
  <c r="V34" i="1"/>
  <c r="V59" i="1" s="1"/>
  <c r="W34" i="1"/>
  <c r="W59" i="1" s="1"/>
  <c r="C35" i="1"/>
  <c r="D35" i="1"/>
  <c r="E35" i="1"/>
  <c r="F35" i="1"/>
  <c r="G35" i="1"/>
  <c r="H35" i="1"/>
  <c r="I35" i="1"/>
  <c r="J35" i="1"/>
  <c r="K35" i="1"/>
  <c r="L35" i="1"/>
  <c r="M35" i="1"/>
  <c r="N35" i="1"/>
  <c r="O35" i="1"/>
  <c r="P35" i="1"/>
  <c r="Q35" i="1"/>
  <c r="R35" i="1"/>
  <c r="S35" i="1"/>
  <c r="T35" i="1"/>
  <c r="U35" i="1"/>
  <c r="V35" i="1"/>
  <c r="W35" i="1"/>
  <c r="C36" i="1"/>
  <c r="D36" i="1"/>
  <c r="E36" i="1"/>
  <c r="F36" i="1"/>
  <c r="G36" i="1"/>
  <c r="H36" i="1"/>
  <c r="I36" i="1"/>
  <c r="J36" i="1"/>
  <c r="K36" i="1"/>
  <c r="L36" i="1"/>
  <c r="M36" i="1"/>
  <c r="N36" i="1"/>
  <c r="O36" i="1"/>
  <c r="P36" i="1"/>
  <c r="Q36" i="1"/>
  <c r="R36" i="1"/>
  <c r="S36" i="1"/>
  <c r="T36" i="1"/>
  <c r="U36" i="1"/>
  <c r="V36" i="1"/>
  <c r="W36" i="1"/>
  <c r="C37" i="1"/>
  <c r="D37" i="1"/>
  <c r="E37" i="1"/>
  <c r="F37" i="1"/>
  <c r="G37" i="1"/>
  <c r="H37" i="1"/>
  <c r="I37" i="1"/>
  <c r="J37" i="1"/>
  <c r="K37" i="1"/>
  <c r="L37" i="1"/>
  <c r="M37" i="1"/>
  <c r="N37" i="1"/>
  <c r="O37" i="1"/>
  <c r="P37" i="1"/>
  <c r="Q37" i="1"/>
  <c r="R37" i="1"/>
  <c r="S37" i="1"/>
  <c r="T37" i="1"/>
  <c r="U37" i="1"/>
  <c r="V37" i="1"/>
  <c r="W37" i="1"/>
  <c r="C38" i="1"/>
  <c r="C60" i="1" s="1"/>
  <c r="D38" i="1"/>
  <c r="D60" i="1" s="1"/>
  <c r="E38" i="1"/>
  <c r="E60" i="1" s="1"/>
  <c r="F38" i="1"/>
  <c r="F60" i="1" s="1"/>
  <c r="G38" i="1"/>
  <c r="G60" i="1" s="1"/>
  <c r="H38" i="1"/>
  <c r="H60" i="1" s="1"/>
  <c r="I38" i="1"/>
  <c r="I60" i="1" s="1"/>
  <c r="J38" i="1"/>
  <c r="J60" i="1" s="1"/>
  <c r="K38" i="1"/>
  <c r="K60" i="1" s="1"/>
  <c r="L38" i="1"/>
  <c r="L60" i="1" s="1"/>
  <c r="M38" i="1"/>
  <c r="M60" i="1" s="1"/>
  <c r="N38" i="1"/>
  <c r="N60" i="1" s="1"/>
  <c r="O38" i="1"/>
  <c r="O60" i="1" s="1"/>
  <c r="P38" i="1"/>
  <c r="P60" i="1" s="1"/>
  <c r="Q38" i="1"/>
  <c r="Q60" i="1" s="1"/>
  <c r="R38" i="1"/>
  <c r="R60" i="1" s="1"/>
  <c r="S38" i="1"/>
  <c r="S60" i="1" s="1"/>
  <c r="T38" i="1"/>
  <c r="T60" i="1" s="1"/>
  <c r="U38" i="1"/>
  <c r="U60" i="1" s="1"/>
  <c r="V38" i="1"/>
  <c r="V60" i="1" s="1"/>
  <c r="W38" i="1"/>
  <c r="W60" i="1" s="1"/>
  <c r="B33" i="1"/>
  <c r="B57" i="1" s="1"/>
  <c r="B34" i="1"/>
  <c r="B59" i="1" s="1"/>
  <c r="B35" i="1"/>
  <c r="B36" i="1"/>
  <c r="B37" i="1"/>
  <c r="B38" i="1"/>
  <c r="B60" i="1" s="1"/>
  <c r="B32" i="1"/>
  <c r="B61" i="1" s="1"/>
</calcChain>
</file>

<file path=xl/sharedStrings.xml><?xml version="1.0" encoding="utf-8"?>
<sst xmlns="http://schemas.openxmlformats.org/spreadsheetml/2006/main" count="97" uniqueCount="67">
  <si>
    <t>Wetenschappelijk onderwijs: gepromoveerden aan universiteiten</t>
  </si>
  <si>
    <t>Studierichting</t>
  </si>
  <si>
    <t>Taalwetenschappen, geschiedenis, kunst</t>
  </si>
  <si>
    <t>Sociale wetenschappen, bedrijfskunde</t>
  </si>
  <si>
    <t>Natuurwetenschappen, informatica</t>
  </si>
  <si>
    <t>Techniek, industrie, bouwkunde</t>
  </si>
  <si>
    <t>Landbouw, diergeneeskunde</t>
  </si>
  <si>
    <t>Gezondheidszorg, welzijn</t>
  </si>
  <si>
    <t>INHOUDSOPGAVE</t>
  </si>
  <si>
    <t>1. Toelichting</t>
  </si>
  <si>
    <t>2. Definities en verklaring van symbolen</t>
  </si>
  <si>
    <t>3. Koppelingen naar relevante tabellen en artikelen</t>
  </si>
  <si>
    <t>4. Bronnen- en methoden</t>
  </si>
  <si>
    <t>5. Meer informatie</t>
  </si>
  <si>
    <t>1. TOELICHTING</t>
  </si>
  <si>
    <t>Status van de cijfers:</t>
  </si>
  <si>
    <t>Wanneer komen er nieuwe cijfers?</t>
  </si>
  <si>
    <t>2. DEFINITIES EN VERKLARING VAN SYMBOLEN</t>
  </si>
  <si>
    <t>Definities:</t>
  </si>
  <si>
    <t>Studiejaar</t>
  </si>
  <si>
    <t>Een studiejaar loopt van 1 september tot en met 31 augustus van het volgende jaar.</t>
  </si>
  <si>
    <t>3. KOPPELINGEN NAAR RELEVANTE TABELLEN EN ARTIKELEN</t>
  </si>
  <si>
    <t>Relevante tabellen:</t>
  </si>
  <si>
    <t>4. BRONNEN EN METHODEN</t>
  </si>
  <si>
    <t>Totaal</t>
  </si>
  <si>
    <t>Aandeel vrouwen</t>
  </si>
  <si>
    <t>http://statline.cbs.nl/StatWeb/selection/?VW=D&amp;DM=SLNL&amp;PA=71247NED&amp;D1=0&amp;D2=a&amp;D3=a&amp;D4=a&amp;HDR=T,G1&amp;STB=G2,G3</t>
  </si>
  <si>
    <t>Mannen - totaal</t>
  </si>
  <si>
    <t>Vrouwen- totaal</t>
  </si>
  <si>
    <t>Verdeling over gebieden</t>
  </si>
  <si>
    <t>basisdata:</t>
  </si>
  <si>
    <t>Bèta</t>
  </si>
  <si>
    <t>Gamma</t>
  </si>
  <si>
    <t>Alfa</t>
  </si>
  <si>
    <t>Medisch</t>
  </si>
  <si>
    <t>1991 betreft het academische jaar 1 september 1990-31 augustus 1991</t>
  </si>
  <si>
    <t>Verdeling over clusters</t>
  </si>
  <si>
    <t>Aandeel vrouwen per cluster (van wetenschapsgebieden)</t>
  </si>
  <si>
    <t>2017*</t>
  </si>
  <si>
    <t xml:space="preserve">https://opendata.cbs.nl/statline/#/CBS/nl/dataset/83966NED/table?ts=1527755653108 </t>
  </si>
  <si>
    <t xml:space="preserve">Onderwijsrichting onbekend </t>
  </si>
  <si>
    <t xml:space="preserve">* Vanaf 2017 maakt CBS gebruik van een andere indeling van gebieden. Hierdoor is er een trendbreuk en zijn de aantallen per gebied niet goed vergelijkbaar met eerdere jaren. </t>
  </si>
  <si>
    <t>Deze tabel bevat per studiejaar gegevens over de studierichting waaronder promoties in het wetenschappelijk onderwijs vallen.</t>
  </si>
  <si>
    <t>Alle cijfers in deze tabel zijn definitief.</t>
  </si>
  <si>
    <t>Wijzigingen per 15 maart 2024:</t>
  </si>
  <si>
    <t>De definitieve cijfers over het studiejaar 2022/'23 zijn toegevoegd.</t>
  </si>
  <si>
    <t>In het eerste kwartaal van 2025 komen de definitieve cijfers over het studiejaar 2023/'24 beschikbaar.</t>
  </si>
  <si>
    <t>Promoties</t>
  </si>
  <si>
    <t xml:space="preserve">Het met goed gevolg afronden van een proefschrift onder supervisie van één of meer promotors, en daarmee het behalen van een doctoraat in het wetenschappelijk onderwijs. </t>
  </si>
  <si>
    <t>Bij de studierichting zijn de afzonderlijke studies gegroepeerd naar vakgebieden. Daarbij is vanaf 2016/’17 gebruik gemaakt van een indeling van de Unesco, namelijk de International Standard Classification of Education (ISCED) van de Fields of Education 2013: ISCEDF-2013.</t>
  </si>
  <si>
    <t>Verklaring van symbolen:</t>
  </si>
  <si>
    <t>niets (blanco): het cijfer kan op logische gronden niet voorkomen</t>
  </si>
  <si>
    <t>. : het cijfer is onbekend, onvoldoende betrouwbaar of geheim</t>
  </si>
  <si>
    <t>* : voorlopige cijfers</t>
  </si>
  <si>
    <t>** : nader voorlopige cijfers</t>
  </si>
  <si>
    <t>Wetenschappelijk onderwijs; gepromoveerden aan universiteiten 1990/'91-2015/'16</t>
  </si>
  <si>
    <t>Ho; gediplomeerden, soort diploma, studierichting, herkomst</t>
  </si>
  <si>
    <t>Hoger onderwijs; eerste- en ouderejaarsstudenten, studierichting, herkomst</t>
  </si>
  <si>
    <t>Hbo en wo; afgestudeerden, studierichting, herkomstgroepering 1995/'96-2015/'16</t>
  </si>
  <si>
    <t>Meer informatie is te vinden op de Themapagina Onderwijs.</t>
  </si>
  <si>
    <t>Over studiejaar 2016/’17 zijn voor één universiteit gegevens opgenomen over kalenderjaar 2017 i.p.v. studiejaar 2016/’17.</t>
  </si>
  <si>
    <t>Indien een universiteit over een bepaald studiejaar geen gegevens heeft aangeleverd worden voor de betreffende universiteit de aantallen van het voorgaande jaar gebruikt. Dit is het geval voor studiejaar 2017/’18.</t>
  </si>
  <si>
    <t>Met ingang van studiejaar 2017/’18 is de Open Universiteit (OU) meegenomen in de waarneming van het aantal promoties.</t>
  </si>
  <si>
    <t>De onderzoeksmethode van deze tabel is te vinden in de onderzoeksbeschrijving Promoties (onderwijs).</t>
  </si>
  <si>
    <t>Gegevens over studierichtingen zijn te vinden in International Standard Classification of Education (ISCED).</t>
  </si>
  <si>
    <t xml:space="preserve">In het jaar 2021/'22 nam het aantal promoties in de studierichting 07 Techniek, industrie en bouwkunde met 25% af ten opzichte van het voorgaande studiejaar. Deze afname komt grotendeels voort uit een herindeling van de promoties die plaats heeft gevonden bij een enkele universiteit. Een deel van de promoties die in voorgaande jaren in studierichting 07 werden ingedeeld is nu over de studierichtingen 04, 05 en 06 verdeeld. Door deze herindeling is er een nauwkeuriger beeld ontstaan van het aantal promoties in de verschillende studierichtingen.  </t>
  </si>
  <si>
    <t>Gegevens beschikbaar vanaf: 1990/'91.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</si>
</sst>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8"/>
      <name val="Arial"/>
      <family val="2"/>
    </font>
    <font>
      <sz val="8.5"/>
      <color theme="1"/>
      <name val="Verdana"/>
      <family val="2"/>
    </font>
    <font>
      <b/>
      <sz val="15"/>
      <color theme="3"/>
      <name val="Verdana"/>
      <family val="2"/>
    </font>
    <font>
      <b/>
      <sz val="13"/>
      <color theme="3"/>
      <name val="Verdana"/>
      <family val="2"/>
    </font>
    <font>
      <b/>
      <sz val="11"/>
      <color theme="3"/>
      <name val="Verdana"/>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b/>
      <sz val="8.5"/>
      <color theme="1"/>
      <name val="Verdana"/>
      <family val="2"/>
    </font>
    <font>
      <sz val="8.5"/>
      <color theme="0"/>
      <name val="Verdana"/>
      <family val="2"/>
    </font>
    <font>
      <b/>
      <sz val="8"/>
      <name val="Arial"/>
      <family val="2"/>
    </font>
    <font>
      <b/>
      <sz val="10"/>
      <name val="Arial"/>
      <family val="2"/>
    </font>
    <font>
      <u/>
      <sz val="8"/>
      <color indexed="12"/>
      <name val="Arial"/>
      <family val="2"/>
    </font>
    <font>
      <b/>
      <sz val="11"/>
      <name val="Calibri"/>
      <family val="2"/>
      <scheme val="minor"/>
    </font>
    <font>
      <sz val="11"/>
      <name val="Calibri"/>
      <family val="2"/>
      <scheme val="minor"/>
    </font>
    <font>
      <sz val="10"/>
      <color rgb="FF333333"/>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s>
  <cellStyleXfs count="44">
    <xf numFmtId="0" fontId="0" fillId="0" borderId="0" applyNumberFormat="0" applyFill="0" applyBorder="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Protection="0"/>
    <xf numFmtId="0" fontId="18" fillId="0" borderId="0" applyNumberFormat="0" applyFill="0" applyBorder="0" applyProtection="0"/>
    <xf numFmtId="0" fontId="19" fillId="0" borderId="0" applyNumberFormat="0" applyFill="0" applyBorder="0" applyProtection="0"/>
  </cellStyleXfs>
  <cellXfs count="17">
    <xf numFmtId="0" fontId="0" fillId="0" borderId="0" xfId="0"/>
    <xf numFmtId="0" fontId="20" fillId="0" borderId="0" xfId="42" applyFont="1" applyAlignment="1"/>
    <xf numFmtId="0" fontId="21" fillId="0" borderId="0" xfId="0" applyFont="1"/>
    <xf numFmtId="0" fontId="20" fillId="0" borderId="0" xfId="41" applyFont="1" applyAlignment="1"/>
    <xf numFmtId="0" fontId="20" fillId="0" borderId="0" xfId="0" applyFont="1"/>
    <xf numFmtId="0" fontId="21" fillId="0" borderId="0" xfId="41" applyFont="1" applyAlignment="1"/>
    <xf numFmtId="1" fontId="21" fillId="0" borderId="0" xfId="0" applyNumberFormat="1" applyFont="1"/>
    <xf numFmtId="164" fontId="20" fillId="0" borderId="0" xfId="0" applyNumberFormat="1" applyFont="1"/>
    <xf numFmtId="164" fontId="21" fillId="0" borderId="0" xfId="0" applyNumberFormat="1" applyFont="1"/>
    <xf numFmtId="164" fontId="20" fillId="0" borderId="0" xfId="41" applyNumberFormat="1" applyFont="1" applyAlignment="1"/>
    <xf numFmtId="1" fontId="20" fillId="0" borderId="0" xfId="0" applyNumberFormat="1" applyFont="1"/>
    <xf numFmtId="0" fontId="21" fillId="33" borderId="0" xfId="0" applyFont="1" applyFill="1"/>
    <xf numFmtId="0" fontId="20" fillId="0" borderId="0" xfId="41" applyFont="1" applyAlignment="1">
      <alignment horizontal="right"/>
    </xf>
    <xf numFmtId="0" fontId="19" fillId="0" borderId="0" xfId="43"/>
    <xf numFmtId="0" fontId="0" fillId="0" borderId="10" xfId="0" applyBorder="1" applyAlignment="1">
      <alignment horizontal="left" vertical="center" indent="1"/>
    </xf>
    <xf numFmtId="0" fontId="22" fillId="0" borderId="10" xfId="0" applyFont="1" applyBorder="1" applyAlignment="1">
      <alignment horizontal="left" vertical="center" indent="1"/>
    </xf>
    <xf numFmtId="0" fontId="19" fillId="0" borderId="10" xfId="43" applyBorder="1"/>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er" xfId="41" xr:uid="{00000000-0005-0000-0000-00001D000000}"/>
    <cellStyle name="Heading 1" xfId="1" builtinId="16" customBuiltin="1"/>
    <cellStyle name="Heading 2" xfId="2" builtinId="17" customBuiltin="1"/>
    <cellStyle name="Heading 3" xfId="3" builtinId="18" customBuiltin="1"/>
    <cellStyle name="Heading 4" xfId="4" builtinId="19" customBuiltin="1"/>
    <cellStyle name="Hyperlink" xfId="43" builtinId="8"/>
    <cellStyle name="Input" xfId="8" builtinId="20" customBuiltin="1"/>
    <cellStyle name="Linked Cell" xfId="11" builtinId="24" customBuiltin="1"/>
    <cellStyle name="Neutral" xfId="7" builtinId="28" customBuiltin="1"/>
    <cellStyle name="Normal" xfId="0" builtinId="0" customBuiltin="1"/>
    <cellStyle name="Note" xfId="14" builtinId="10" customBuiltin="1"/>
    <cellStyle name="Output" xfId="9" builtinId="21" customBuiltin="1"/>
    <cellStyle name="Title" xfId="42" builtinId="15" customBuiltin="1"/>
    <cellStyle name="Total" xfId="16" builtinId="25" customBuiltin="1"/>
    <cellStyle name="Warning Text" xfId="13"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ndata.cbs.nl/statline/" TargetMode="External"/><Relationship Id="rId1" Type="http://schemas.openxmlformats.org/officeDocument/2006/relationships/hyperlink" Target="http://statline.cbs.nl/StatWeb/selection/?VW=D&amp;DM=SLNL&amp;PA=71247NED&amp;D1=0&amp;D2=a&amp;D3=a&amp;D4=a&amp;HDR=T,G1&amp;STB=G2,G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pendata.cbs.nl/statline/" TargetMode="External"/><Relationship Id="rId7" Type="http://schemas.openxmlformats.org/officeDocument/2006/relationships/hyperlink" Target="https://www.cbs.nl/nl-nl/onze-diensten/methoden/classificaties/onderwijs-en-beroepen/isced" TargetMode="External"/><Relationship Id="rId2" Type="http://schemas.openxmlformats.org/officeDocument/2006/relationships/hyperlink" Target="https://opendata.cbs.nl/statline/" TargetMode="External"/><Relationship Id="rId1" Type="http://schemas.openxmlformats.org/officeDocument/2006/relationships/hyperlink" Target="https://opendata.cbs.nl/statline/" TargetMode="External"/><Relationship Id="rId6" Type="http://schemas.openxmlformats.org/officeDocument/2006/relationships/hyperlink" Target="https://www.cbs.nl/nl-nl/onze-diensten/methoden/onderzoeksomschrijvingen/korte-onderzoeksbeschrijvingen/promoties--onderwijs--" TargetMode="External"/><Relationship Id="rId5" Type="http://schemas.openxmlformats.org/officeDocument/2006/relationships/hyperlink" Target="https://www.cbs.nl/nl-nl/maatschappij/onderwijs" TargetMode="External"/><Relationship Id="rId4" Type="http://schemas.openxmlformats.org/officeDocument/2006/relationships/hyperlink" Target="https://opendata.cbs.nl/stat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8"/>
  <sheetViews>
    <sheetView tabSelected="1" zoomScaleNormal="100" workbookViewId="0">
      <pane xSplit="1" topLeftCell="S1" activePane="topRight" state="frozen"/>
      <selection pane="topRight" activeCell="A32" sqref="A32"/>
    </sheetView>
  </sheetViews>
  <sheetFormatPr defaultColWidth="9.33203125" defaultRowHeight="15" customHeight="1" x14ac:dyDescent="0.25"/>
  <cols>
    <col min="1" max="1" width="45.33203125" style="2" customWidth="1"/>
    <col min="2" max="27" width="9.33203125" style="2"/>
    <col min="28" max="28" width="1.6640625" style="11" customWidth="1"/>
    <col min="29" max="16384" width="9.33203125" style="2"/>
  </cols>
  <sheetData>
    <row r="1" spans="1:35" ht="15" customHeight="1" x14ac:dyDescent="0.25">
      <c r="A1" s="1" t="s">
        <v>0</v>
      </c>
    </row>
    <row r="3" spans="1:35" ht="15" customHeight="1" x14ac:dyDescent="0.25">
      <c r="B3" s="3">
        <v>1991</v>
      </c>
      <c r="C3" s="3">
        <v>1992</v>
      </c>
      <c r="D3" s="3">
        <v>1993</v>
      </c>
      <c r="E3" s="3">
        <v>1994</v>
      </c>
      <c r="F3" s="3">
        <v>1995</v>
      </c>
      <c r="G3" s="3">
        <v>1996</v>
      </c>
      <c r="H3" s="3">
        <v>1997</v>
      </c>
      <c r="I3" s="3">
        <v>1998</v>
      </c>
      <c r="J3" s="3">
        <v>1999</v>
      </c>
      <c r="K3" s="3">
        <v>2000</v>
      </c>
      <c r="L3" s="3">
        <v>2001</v>
      </c>
      <c r="M3" s="3">
        <v>2002</v>
      </c>
      <c r="N3" s="3">
        <v>2003</v>
      </c>
      <c r="O3" s="3">
        <v>2004</v>
      </c>
      <c r="P3" s="3">
        <v>2005</v>
      </c>
      <c r="Q3" s="3">
        <v>2006</v>
      </c>
      <c r="R3" s="3">
        <v>2007</v>
      </c>
      <c r="S3" s="3">
        <v>2008</v>
      </c>
      <c r="T3" s="3">
        <v>2009</v>
      </c>
      <c r="U3" s="3">
        <v>2010</v>
      </c>
      <c r="V3" s="3">
        <v>2011</v>
      </c>
      <c r="W3" s="3">
        <v>2012</v>
      </c>
      <c r="X3" s="3">
        <v>2013</v>
      </c>
      <c r="Y3" s="3">
        <v>2014</v>
      </c>
      <c r="Z3" s="3">
        <v>2015</v>
      </c>
      <c r="AA3" s="3">
        <v>2016</v>
      </c>
      <c r="AC3" s="12" t="s">
        <v>38</v>
      </c>
      <c r="AD3" s="4">
        <v>2018</v>
      </c>
      <c r="AE3" s="4">
        <v>2019</v>
      </c>
      <c r="AF3" s="4">
        <v>2020</v>
      </c>
      <c r="AG3" s="4">
        <v>2021</v>
      </c>
      <c r="AH3" s="4">
        <v>2022</v>
      </c>
      <c r="AI3" s="4">
        <v>2023</v>
      </c>
    </row>
    <row r="4" spans="1:35" ht="15" customHeight="1" x14ac:dyDescent="0.25">
      <c r="A4" s="4" t="s">
        <v>24</v>
      </c>
      <c r="B4" s="10">
        <v>1898</v>
      </c>
      <c r="C4" s="10">
        <v>1993</v>
      </c>
      <c r="D4" s="10">
        <v>2344</v>
      </c>
      <c r="E4" s="10">
        <v>2393</v>
      </c>
      <c r="F4" s="10">
        <v>2485</v>
      </c>
      <c r="G4" s="10">
        <v>2600</v>
      </c>
      <c r="H4" s="10">
        <v>2477</v>
      </c>
      <c r="I4" s="10">
        <v>2505</v>
      </c>
      <c r="J4" s="10">
        <v>2474</v>
      </c>
      <c r="K4" s="10">
        <v>2478</v>
      </c>
      <c r="L4" s="10">
        <v>2526</v>
      </c>
      <c r="M4" s="10">
        <v>2549</v>
      </c>
      <c r="N4" s="10">
        <v>2568</v>
      </c>
      <c r="O4" s="10">
        <v>2666</v>
      </c>
      <c r="P4" s="10">
        <v>2879</v>
      </c>
      <c r="Q4" s="10">
        <v>2993</v>
      </c>
      <c r="R4" s="10">
        <v>3160</v>
      </c>
      <c r="S4" s="10">
        <v>3214</v>
      </c>
      <c r="T4" s="10">
        <v>3301</v>
      </c>
      <c r="U4" s="10">
        <v>3736</v>
      </c>
      <c r="V4" s="10">
        <v>3715</v>
      </c>
      <c r="W4" s="10">
        <v>4040</v>
      </c>
      <c r="X4" s="10">
        <v>4321</v>
      </c>
      <c r="Y4" s="10">
        <f>+SUM(Y5:Y10)</f>
        <v>4528</v>
      </c>
      <c r="Z4" s="10">
        <f>+SUM(Z5:Z10)</f>
        <v>4663</v>
      </c>
      <c r="AA4" s="10">
        <f>+SUM(AA5:AA10)</f>
        <v>4967</v>
      </c>
      <c r="AC4" s="10">
        <v>4747</v>
      </c>
      <c r="AD4" s="4">
        <v>4781</v>
      </c>
      <c r="AE4" s="4">
        <v>4956</v>
      </c>
      <c r="AF4" s="4">
        <f>SUM(AF5:AF10)</f>
        <v>4455</v>
      </c>
      <c r="AG4" s="4">
        <v>5219</v>
      </c>
      <c r="AH4" s="4">
        <v>4983</v>
      </c>
      <c r="AI4" s="4">
        <v>5120</v>
      </c>
    </row>
    <row r="5" spans="1:35" ht="15" customHeight="1" x14ac:dyDescent="0.25">
      <c r="A5" s="5" t="s">
        <v>2</v>
      </c>
      <c r="B5" s="2">
        <v>175</v>
      </c>
      <c r="C5" s="2">
        <v>205</v>
      </c>
      <c r="D5" s="2">
        <v>219</v>
      </c>
      <c r="E5" s="2">
        <v>223</v>
      </c>
      <c r="F5" s="2">
        <v>240</v>
      </c>
      <c r="G5" s="2">
        <v>250</v>
      </c>
      <c r="H5" s="2">
        <v>227</v>
      </c>
      <c r="I5" s="2">
        <v>254</v>
      </c>
      <c r="J5" s="2">
        <v>232</v>
      </c>
      <c r="K5" s="2">
        <v>199</v>
      </c>
      <c r="L5" s="2">
        <v>215</v>
      </c>
      <c r="M5" s="2">
        <v>200</v>
      </c>
      <c r="N5" s="2">
        <v>210</v>
      </c>
      <c r="O5" s="2">
        <v>200</v>
      </c>
      <c r="P5" s="2">
        <v>209</v>
      </c>
      <c r="Q5" s="2">
        <v>230</v>
      </c>
      <c r="R5" s="2">
        <v>233</v>
      </c>
      <c r="S5" s="2">
        <v>237</v>
      </c>
      <c r="T5" s="2">
        <v>257</v>
      </c>
      <c r="U5" s="2">
        <v>283</v>
      </c>
      <c r="V5" s="2">
        <v>272</v>
      </c>
      <c r="W5" s="2">
        <v>305</v>
      </c>
      <c r="X5" s="2">
        <v>310</v>
      </c>
      <c r="Y5" s="6">
        <f>+Y15+Y24</f>
        <v>322</v>
      </c>
      <c r="Z5" s="6">
        <f>+Z15+Z24</f>
        <v>323</v>
      </c>
      <c r="AA5" s="6">
        <f>+AA15+AA24</f>
        <v>328</v>
      </c>
      <c r="AC5" s="6">
        <v>373</v>
      </c>
      <c r="AD5" s="2">
        <v>363</v>
      </c>
      <c r="AE5" s="2">
        <v>340</v>
      </c>
      <c r="AF5" s="2">
        <v>348</v>
      </c>
      <c r="AG5" s="2">
        <v>354</v>
      </c>
      <c r="AH5" s="2">
        <v>349</v>
      </c>
      <c r="AI5" s="2">
        <v>326</v>
      </c>
    </row>
    <row r="6" spans="1:35" ht="15" customHeight="1" x14ac:dyDescent="0.25">
      <c r="A6" s="5" t="s">
        <v>3</v>
      </c>
      <c r="B6" s="2">
        <v>411</v>
      </c>
      <c r="C6" s="2">
        <v>372</v>
      </c>
      <c r="D6" s="2">
        <v>414</v>
      </c>
      <c r="E6" s="2">
        <v>469</v>
      </c>
      <c r="F6" s="2">
        <v>453</v>
      </c>
      <c r="G6" s="2">
        <v>499</v>
      </c>
      <c r="H6" s="2">
        <v>466</v>
      </c>
      <c r="I6" s="2">
        <v>452</v>
      </c>
      <c r="J6" s="2">
        <v>464</v>
      </c>
      <c r="K6" s="2">
        <v>548</v>
      </c>
      <c r="L6" s="2">
        <v>494</v>
      </c>
      <c r="M6" s="2">
        <v>453</v>
      </c>
      <c r="N6" s="2">
        <v>493</v>
      </c>
      <c r="O6" s="2">
        <v>416</v>
      </c>
      <c r="P6" s="2">
        <v>514</v>
      </c>
      <c r="Q6" s="2">
        <v>566</v>
      </c>
      <c r="R6" s="2">
        <v>591</v>
      </c>
      <c r="S6" s="2">
        <v>607</v>
      </c>
      <c r="T6" s="2">
        <v>676</v>
      </c>
      <c r="U6" s="2">
        <v>720</v>
      </c>
      <c r="V6" s="2">
        <v>709</v>
      </c>
      <c r="W6" s="2">
        <v>804</v>
      </c>
      <c r="X6" s="2">
        <v>868</v>
      </c>
      <c r="Y6" s="6">
        <f t="shared" ref="Y6:Z10" si="0">+Y16+Y25</f>
        <v>913</v>
      </c>
      <c r="Z6" s="6">
        <f t="shared" si="0"/>
        <v>968</v>
      </c>
      <c r="AA6" s="6">
        <f t="shared" ref="AA6" si="1">+AA16+AA25</f>
        <v>1047</v>
      </c>
      <c r="AC6" s="6">
        <v>929</v>
      </c>
      <c r="AD6" s="2">
        <v>918</v>
      </c>
      <c r="AE6" s="2">
        <v>843</v>
      </c>
      <c r="AF6" s="2">
        <v>827</v>
      </c>
      <c r="AG6" s="2">
        <v>939</v>
      </c>
      <c r="AH6" s="2">
        <v>827</v>
      </c>
      <c r="AI6" s="2">
        <v>758</v>
      </c>
    </row>
    <row r="7" spans="1:35" ht="15" customHeight="1" x14ac:dyDescent="0.25">
      <c r="A7" s="5" t="s">
        <v>4</v>
      </c>
      <c r="B7" s="2">
        <v>454</v>
      </c>
      <c r="C7" s="2">
        <v>481</v>
      </c>
      <c r="D7" s="2">
        <v>528</v>
      </c>
      <c r="E7" s="2">
        <v>516</v>
      </c>
      <c r="F7" s="2">
        <v>533</v>
      </c>
      <c r="G7" s="2">
        <v>594</v>
      </c>
      <c r="H7" s="2">
        <v>481</v>
      </c>
      <c r="I7" s="2">
        <v>496</v>
      </c>
      <c r="J7" s="2">
        <v>464</v>
      </c>
      <c r="K7" s="2">
        <v>446</v>
      </c>
      <c r="L7" s="2">
        <v>530</v>
      </c>
      <c r="M7" s="2">
        <v>467</v>
      </c>
      <c r="N7" s="2">
        <v>478</v>
      </c>
      <c r="O7" s="2">
        <v>499</v>
      </c>
      <c r="P7" s="2">
        <v>508</v>
      </c>
      <c r="Q7" s="2">
        <v>479</v>
      </c>
      <c r="R7" s="2">
        <v>501</v>
      </c>
      <c r="S7" s="2">
        <v>489</v>
      </c>
      <c r="T7" s="2">
        <v>523</v>
      </c>
      <c r="U7" s="2">
        <v>626</v>
      </c>
      <c r="V7" s="2">
        <v>599</v>
      </c>
      <c r="W7" s="2">
        <v>625</v>
      </c>
      <c r="X7" s="2">
        <v>642</v>
      </c>
      <c r="Y7" s="6">
        <f t="shared" si="0"/>
        <v>626</v>
      </c>
      <c r="Z7" s="6">
        <f t="shared" si="0"/>
        <v>637</v>
      </c>
      <c r="AA7" s="6">
        <f t="shared" ref="AA7" si="2">+AA17+AA26</f>
        <v>728</v>
      </c>
      <c r="AC7" s="6">
        <v>875</v>
      </c>
      <c r="AD7" s="2">
        <v>902</v>
      </c>
      <c r="AE7" s="2">
        <v>1012</v>
      </c>
      <c r="AF7" s="2">
        <v>906</v>
      </c>
      <c r="AG7" s="2">
        <v>1009</v>
      </c>
      <c r="AH7" s="2">
        <v>1064</v>
      </c>
      <c r="AI7" s="2">
        <v>1095</v>
      </c>
    </row>
    <row r="8" spans="1:35" ht="15" customHeight="1" x14ac:dyDescent="0.25">
      <c r="A8" s="5" t="s">
        <v>5</v>
      </c>
      <c r="B8" s="2">
        <v>287</v>
      </c>
      <c r="C8" s="2">
        <v>300</v>
      </c>
      <c r="D8" s="2">
        <v>392</v>
      </c>
      <c r="E8" s="2">
        <v>373</v>
      </c>
      <c r="F8" s="2">
        <v>409</v>
      </c>
      <c r="G8" s="2">
        <v>401</v>
      </c>
      <c r="H8" s="2">
        <v>450</v>
      </c>
      <c r="I8" s="2">
        <v>437</v>
      </c>
      <c r="J8" s="2">
        <v>420</v>
      </c>
      <c r="K8" s="2">
        <v>396</v>
      </c>
      <c r="L8" s="2">
        <v>390</v>
      </c>
      <c r="M8" s="2">
        <v>444</v>
      </c>
      <c r="N8" s="2">
        <v>453</v>
      </c>
      <c r="O8" s="2">
        <v>483</v>
      </c>
      <c r="P8" s="2">
        <v>557</v>
      </c>
      <c r="Q8" s="2">
        <v>535</v>
      </c>
      <c r="R8" s="2">
        <v>549</v>
      </c>
      <c r="S8" s="2">
        <v>563</v>
      </c>
      <c r="T8" s="2">
        <v>601</v>
      </c>
      <c r="U8" s="2">
        <v>709</v>
      </c>
      <c r="V8" s="2">
        <v>719</v>
      </c>
      <c r="W8" s="2">
        <v>710</v>
      </c>
      <c r="X8" s="2">
        <v>808</v>
      </c>
      <c r="Y8" s="6">
        <f t="shared" si="0"/>
        <v>824</v>
      </c>
      <c r="Z8" s="6">
        <f t="shared" si="0"/>
        <v>821</v>
      </c>
      <c r="AA8" s="6">
        <f t="shared" ref="AA8" si="3">+AA18+AA27</f>
        <v>812</v>
      </c>
      <c r="AC8" s="6">
        <v>535</v>
      </c>
      <c r="AD8" s="2">
        <v>560</v>
      </c>
      <c r="AE8" s="2">
        <v>671</v>
      </c>
      <c r="AF8" s="2">
        <v>543</v>
      </c>
      <c r="AG8" s="2">
        <v>616</v>
      </c>
      <c r="AH8" s="2">
        <v>461</v>
      </c>
      <c r="AI8" s="2">
        <v>461</v>
      </c>
    </row>
    <row r="9" spans="1:35" ht="15" customHeight="1" x14ac:dyDescent="0.25">
      <c r="A9" s="5" t="s">
        <v>6</v>
      </c>
      <c r="B9" s="2">
        <v>100</v>
      </c>
      <c r="C9" s="2">
        <v>126</v>
      </c>
      <c r="D9" s="2">
        <v>159</v>
      </c>
      <c r="E9" s="2">
        <v>178</v>
      </c>
      <c r="F9" s="2">
        <v>204</v>
      </c>
      <c r="G9" s="2">
        <v>191</v>
      </c>
      <c r="H9" s="2">
        <v>206</v>
      </c>
      <c r="I9" s="2">
        <v>196</v>
      </c>
      <c r="J9" s="2">
        <v>219</v>
      </c>
      <c r="K9" s="2">
        <v>209</v>
      </c>
      <c r="L9" s="2">
        <v>229</v>
      </c>
      <c r="M9" s="2">
        <v>264</v>
      </c>
      <c r="N9" s="2">
        <v>219</v>
      </c>
      <c r="O9" s="2">
        <v>259</v>
      </c>
      <c r="P9" s="2">
        <v>221</v>
      </c>
      <c r="Q9" s="2">
        <v>250</v>
      </c>
      <c r="R9" s="2">
        <v>266</v>
      </c>
      <c r="S9" s="2">
        <v>289</v>
      </c>
      <c r="T9" s="2">
        <v>222</v>
      </c>
      <c r="U9" s="2">
        <v>237</v>
      </c>
      <c r="V9" s="2">
        <v>230</v>
      </c>
      <c r="W9" s="2">
        <v>267</v>
      </c>
      <c r="X9" s="2">
        <v>280</v>
      </c>
      <c r="Y9" s="6">
        <f t="shared" si="0"/>
        <v>340</v>
      </c>
      <c r="Z9" s="6">
        <f t="shared" si="0"/>
        <v>322</v>
      </c>
      <c r="AA9" s="6">
        <f t="shared" ref="AA9" si="4">+AA19+AA28</f>
        <v>373</v>
      </c>
      <c r="AC9" s="6">
        <v>325</v>
      </c>
      <c r="AD9" s="2">
        <v>314</v>
      </c>
      <c r="AE9" s="2">
        <v>309</v>
      </c>
      <c r="AF9" s="2">
        <v>315</v>
      </c>
      <c r="AG9" s="2">
        <v>314</v>
      </c>
      <c r="AH9" s="2">
        <v>334</v>
      </c>
      <c r="AI9" s="2">
        <v>372</v>
      </c>
    </row>
    <row r="10" spans="1:35" ht="15" customHeight="1" x14ac:dyDescent="0.25">
      <c r="A10" s="5" t="s">
        <v>7</v>
      </c>
      <c r="B10" s="2">
        <v>471</v>
      </c>
      <c r="C10" s="2">
        <v>514</v>
      </c>
      <c r="D10" s="2">
        <v>632</v>
      </c>
      <c r="E10" s="2">
        <v>639</v>
      </c>
      <c r="F10" s="2">
        <v>646</v>
      </c>
      <c r="G10" s="2">
        <v>665</v>
      </c>
      <c r="H10" s="2">
        <v>647</v>
      </c>
      <c r="I10" s="2">
        <v>682</v>
      </c>
      <c r="J10" s="2">
        <v>675</v>
      </c>
      <c r="K10" s="2">
        <v>680</v>
      </c>
      <c r="L10" s="2">
        <v>668</v>
      </c>
      <c r="M10" s="2">
        <v>721</v>
      </c>
      <c r="N10" s="2">
        <v>715</v>
      </c>
      <c r="O10" s="2">
        <v>809</v>
      </c>
      <c r="P10" s="2">
        <v>870</v>
      </c>
      <c r="Q10" s="2">
        <v>933</v>
      </c>
      <c r="R10" s="2">
        <v>1020</v>
      </c>
      <c r="S10" s="2">
        <v>1029</v>
      </c>
      <c r="T10" s="2">
        <v>1022</v>
      </c>
      <c r="U10" s="2">
        <v>1161</v>
      </c>
      <c r="V10" s="2">
        <v>1186</v>
      </c>
      <c r="W10" s="2">
        <v>1329</v>
      </c>
      <c r="X10" s="2">
        <v>1413</v>
      </c>
      <c r="Y10" s="6">
        <f t="shared" si="0"/>
        <v>1503</v>
      </c>
      <c r="Z10" s="6">
        <f t="shared" si="0"/>
        <v>1592</v>
      </c>
      <c r="AA10" s="6">
        <f t="shared" ref="AA10" si="5">+AA20+AA29</f>
        <v>1679</v>
      </c>
      <c r="AC10" s="6">
        <v>1708</v>
      </c>
      <c r="AD10" s="2">
        <v>1724</v>
      </c>
      <c r="AE10" s="2">
        <v>1780</v>
      </c>
      <c r="AF10" s="2">
        <v>1516</v>
      </c>
      <c r="AG10" s="2">
        <v>1987</v>
      </c>
      <c r="AH10" s="2">
        <v>1946</v>
      </c>
      <c r="AI10" s="2">
        <v>2108</v>
      </c>
    </row>
    <row r="11" spans="1:35" ht="15" customHeight="1" x14ac:dyDescent="0.25">
      <c r="A11" s="5" t="s">
        <v>40</v>
      </c>
      <c r="Y11" s="6"/>
      <c r="Z11" s="6"/>
      <c r="AA11" s="6"/>
      <c r="AC11" s="6">
        <v>2</v>
      </c>
      <c r="AD11" s="2">
        <v>0</v>
      </c>
      <c r="AE11" s="2">
        <v>1</v>
      </c>
      <c r="AF11" s="2">
        <v>5</v>
      </c>
      <c r="AG11" s="2">
        <v>0</v>
      </c>
      <c r="AH11" s="2">
        <v>2</v>
      </c>
      <c r="AI11" s="2">
        <v>0</v>
      </c>
    </row>
    <row r="12" spans="1:35" ht="15" customHeight="1" x14ac:dyDescent="0.25">
      <c r="A12" s="3"/>
    </row>
    <row r="13" spans="1:35" ht="15" customHeight="1" x14ac:dyDescent="0.25">
      <c r="A13" s="3"/>
      <c r="B13" s="3">
        <v>1991</v>
      </c>
      <c r="C13" s="3">
        <v>1992</v>
      </c>
      <c r="D13" s="3">
        <v>1993</v>
      </c>
      <c r="E13" s="3">
        <v>1994</v>
      </c>
      <c r="F13" s="3">
        <v>1995</v>
      </c>
      <c r="G13" s="3">
        <v>1996</v>
      </c>
      <c r="H13" s="3">
        <v>1997</v>
      </c>
      <c r="I13" s="3">
        <v>1998</v>
      </c>
      <c r="J13" s="3">
        <v>1999</v>
      </c>
      <c r="K13" s="3">
        <v>2000</v>
      </c>
      <c r="L13" s="3">
        <v>2001</v>
      </c>
      <c r="M13" s="3">
        <v>2002</v>
      </c>
      <c r="N13" s="3">
        <v>2003</v>
      </c>
      <c r="O13" s="3">
        <v>2004</v>
      </c>
      <c r="P13" s="3">
        <v>2005</v>
      </c>
      <c r="Q13" s="3">
        <v>2006</v>
      </c>
      <c r="R13" s="3">
        <v>2007</v>
      </c>
      <c r="S13" s="3">
        <v>2008</v>
      </c>
      <c r="T13" s="3">
        <v>2009</v>
      </c>
      <c r="U13" s="3">
        <v>2010</v>
      </c>
      <c r="V13" s="3">
        <v>2011</v>
      </c>
      <c r="W13" s="3">
        <v>2012</v>
      </c>
      <c r="X13" s="3">
        <v>2013</v>
      </c>
      <c r="Y13" s="3">
        <v>2014</v>
      </c>
      <c r="Z13" s="3">
        <v>2015</v>
      </c>
      <c r="AA13" s="3">
        <v>2016</v>
      </c>
      <c r="AC13" s="3">
        <v>2017</v>
      </c>
      <c r="AD13" s="4">
        <v>2018</v>
      </c>
      <c r="AE13" s="4">
        <v>2019</v>
      </c>
      <c r="AF13" s="4">
        <v>2020</v>
      </c>
      <c r="AG13" s="4">
        <v>2021</v>
      </c>
      <c r="AH13" s="4">
        <v>2022</v>
      </c>
      <c r="AI13" s="4">
        <v>2023</v>
      </c>
    </row>
    <row r="14" spans="1:35" ht="15" customHeight="1" x14ac:dyDescent="0.25">
      <c r="A14" s="4" t="s">
        <v>27</v>
      </c>
      <c r="B14" s="10">
        <v>1559</v>
      </c>
      <c r="C14" s="10">
        <v>1596</v>
      </c>
      <c r="D14" s="10">
        <v>1881</v>
      </c>
      <c r="E14" s="10">
        <v>1837</v>
      </c>
      <c r="F14" s="10">
        <v>1893</v>
      </c>
      <c r="G14" s="10">
        <v>1885</v>
      </c>
      <c r="H14" s="10">
        <v>1795</v>
      </c>
      <c r="I14" s="10">
        <v>1779</v>
      </c>
      <c r="J14" s="10">
        <v>1730</v>
      </c>
      <c r="K14" s="10">
        <v>1673</v>
      </c>
      <c r="L14" s="10">
        <v>1729</v>
      </c>
      <c r="M14" s="10">
        <v>1664</v>
      </c>
      <c r="N14" s="10">
        <v>1638</v>
      </c>
      <c r="O14" s="10">
        <v>1703</v>
      </c>
      <c r="P14" s="10">
        <v>1781</v>
      </c>
      <c r="Q14" s="10">
        <v>1836</v>
      </c>
      <c r="R14" s="10">
        <v>1839</v>
      </c>
      <c r="S14" s="10">
        <v>1873</v>
      </c>
      <c r="T14" s="10">
        <v>1928</v>
      </c>
      <c r="U14" s="10">
        <v>2165</v>
      </c>
      <c r="V14" s="10">
        <v>2089</v>
      </c>
      <c r="W14" s="10">
        <v>2225</v>
      </c>
      <c r="X14" s="10">
        <v>2324</v>
      </c>
      <c r="Y14" s="10">
        <f>+SUM(Y15:Y20)</f>
        <v>2386</v>
      </c>
      <c r="Z14" s="10">
        <f>+SUM(Z15:Z20)</f>
        <v>2373</v>
      </c>
      <c r="AA14" s="10">
        <f>+SUM(AA15:AA20)</f>
        <v>2547</v>
      </c>
      <c r="AC14" s="10">
        <v>2473</v>
      </c>
      <c r="AD14" s="4">
        <v>2481</v>
      </c>
      <c r="AE14" s="4">
        <v>2606</v>
      </c>
      <c r="AF14" s="4">
        <f>SUM(AF15:AF20)</f>
        <v>2241</v>
      </c>
      <c r="AG14" s="4">
        <v>2607</v>
      </c>
      <c r="AH14" s="4">
        <v>2497</v>
      </c>
      <c r="AI14" s="4">
        <v>2469</v>
      </c>
    </row>
    <row r="15" spans="1:35" ht="15" customHeight="1" x14ac:dyDescent="0.25">
      <c r="A15" s="5" t="s">
        <v>2</v>
      </c>
      <c r="B15" s="2">
        <v>140</v>
      </c>
      <c r="C15" s="2">
        <v>152</v>
      </c>
      <c r="D15" s="2">
        <v>160</v>
      </c>
      <c r="E15" s="2">
        <v>144</v>
      </c>
      <c r="F15" s="2">
        <v>165</v>
      </c>
      <c r="G15" s="2">
        <v>158</v>
      </c>
      <c r="H15" s="2">
        <v>156</v>
      </c>
      <c r="I15" s="2">
        <v>162</v>
      </c>
      <c r="J15" s="2">
        <v>144</v>
      </c>
      <c r="K15" s="2">
        <v>115</v>
      </c>
      <c r="L15" s="2">
        <v>145</v>
      </c>
      <c r="M15" s="2">
        <v>106</v>
      </c>
      <c r="N15" s="2">
        <v>124</v>
      </c>
      <c r="O15" s="2">
        <v>112</v>
      </c>
      <c r="P15" s="2">
        <v>112</v>
      </c>
      <c r="Q15" s="2">
        <v>139</v>
      </c>
      <c r="R15" s="2">
        <v>133</v>
      </c>
      <c r="S15" s="2">
        <v>140</v>
      </c>
      <c r="T15" s="2">
        <v>139</v>
      </c>
      <c r="U15" s="2">
        <v>146</v>
      </c>
      <c r="V15" s="2">
        <v>151</v>
      </c>
      <c r="W15" s="2">
        <v>186</v>
      </c>
      <c r="X15" s="2">
        <v>170</v>
      </c>
      <c r="Y15" s="2">
        <v>177</v>
      </c>
      <c r="Z15" s="2">
        <v>169</v>
      </c>
      <c r="AA15" s="2">
        <v>176</v>
      </c>
      <c r="AC15" s="2">
        <v>204</v>
      </c>
      <c r="AD15" s="2">
        <v>186</v>
      </c>
      <c r="AE15" s="2">
        <v>187</v>
      </c>
      <c r="AF15" s="2">
        <v>180</v>
      </c>
      <c r="AG15" s="2">
        <v>225</v>
      </c>
      <c r="AH15" s="2">
        <v>173</v>
      </c>
      <c r="AI15" s="2">
        <v>162</v>
      </c>
    </row>
    <row r="16" spans="1:35" ht="15" customHeight="1" x14ac:dyDescent="0.25">
      <c r="A16" s="5" t="s">
        <v>3</v>
      </c>
      <c r="B16" s="2">
        <v>310</v>
      </c>
      <c r="C16" s="2">
        <v>272</v>
      </c>
      <c r="D16" s="2">
        <v>306</v>
      </c>
      <c r="E16" s="2">
        <v>341</v>
      </c>
      <c r="F16" s="2">
        <v>327</v>
      </c>
      <c r="G16" s="2">
        <v>323</v>
      </c>
      <c r="H16" s="2">
        <v>319</v>
      </c>
      <c r="I16" s="2">
        <v>298</v>
      </c>
      <c r="J16" s="2">
        <v>313</v>
      </c>
      <c r="K16" s="2">
        <v>347</v>
      </c>
      <c r="L16" s="2">
        <v>310</v>
      </c>
      <c r="M16" s="2">
        <v>287</v>
      </c>
      <c r="N16" s="2">
        <v>279</v>
      </c>
      <c r="O16" s="2">
        <v>260</v>
      </c>
      <c r="P16" s="2">
        <v>290</v>
      </c>
      <c r="Q16" s="2">
        <v>319</v>
      </c>
      <c r="R16" s="2">
        <v>304</v>
      </c>
      <c r="S16" s="2">
        <v>321</v>
      </c>
      <c r="T16" s="2">
        <v>372</v>
      </c>
      <c r="U16" s="2">
        <v>384</v>
      </c>
      <c r="V16" s="2">
        <v>371</v>
      </c>
      <c r="W16" s="2">
        <v>411</v>
      </c>
      <c r="X16" s="2">
        <v>443</v>
      </c>
      <c r="Y16" s="2">
        <v>425</v>
      </c>
      <c r="Z16" s="2">
        <v>452</v>
      </c>
      <c r="AA16" s="2">
        <v>510</v>
      </c>
      <c r="AC16" s="2">
        <v>451</v>
      </c>
      <c r="AD16" s="2">
        <v>427</v>
      </c>
      <c r="AE16" s="2">
        <v>393</v>
      </c>
      <c r="AF16" s="2">
        <v>355</v>
      </c>
      <c r="AG16" s="2">
        <v>383</v>
      </c>
      <c r="AH16" s="2">
        <v>384</v>
      </c>
      <c r="AI16" s="2">
        <v>326</v>
      </c>
    </row>
    <row r="17" spans="1:35" ht="15" customHeight="1" x14ac:dyDescent="0.25">
      <c r="A17" s="5" t="s">
        <v>4</v>
      </c>
      <c r="B17" s="2">
        <v>402</v>
      </c>
      <c r="C17" s="2">
        <v>409</v>
      </c>
      <c r="D17" s="2">
        <v>446</v>
      </c>
      <c r="E17" s="2">
        <v>420</v>
      </c>
      <c r="F17" s="2">
        <v>427</v>
      </c>
      <c r="G17" s="2">
        <v>478</v>
      </c>
      <c r="H17" s="2">
        <v>367</v>
      </c>
      <c r="I17" s="2">
        <v>392</v>
      </c>
      <c r="J17" s="2">
        <v>345</v>
      </c>
      <c r="K17" s="2">
        <v>319</v>
      </c>
      <c r="L17" s="2">
        <v>395</v>
      </c>
      <c r="M17" s="2">
        <v>344</v>
      </c>
      <c r="N17" s="2">
        <v>337</v>
      </c>
      <c r="O17" s="2">
        <v>350</v>
      </c>
      <c r="P17" s="2">
        <v>348</v>
      </c>
      <c r="Q17" s="2">
        <v>338</v>
      </c>
      <c r="R17" s="2">
        <v>343</v>
      </c>
      <c r="S17" s="2">
        <v>337</v>
      </c>
      <c r="T17" s="2">
        <v>357</v>
      </c>
      <c r="U17" s="2">
        <v>409</v>
      </c>
      <c r="V17" s="2">
        <v>372</v>
      </c>
      <c r="W17" s="2">
        <v>419</v>
      </c>
      <c r="X17" s="2">
        <v>401</v>
      </c>
      <c r="Y17" s="2">
        <v>401</v>
      </c>
      <c r="Z17" s="2">
        <v>413</v>
      </c>
      <c r="AA17" s="2">
        <v>483</v>
      </c>
      <c r="AC17" s="2">
        <v>575</v>
      </c>
      <c r="AD17" s="2">
        <v>588</v>
      </c>
      <c r="AE17" s="2">
        <v>660</v>
      </c>
      <c r="AF17" s="2">
        <v>594</v>
      </c>
      <c r="AG17" s="2">
        <v>633</v>
      </c>
      <c r="AH17" s="2">
        <v>718</v>
      </c>
      <c r="AI17" s="2">
        <v>695</v>
      </c>
    </row>
    <row r="18" spans="1:35" ht="15" customHeight="1" x14ac:dyDescent="0.25">
      <c r="A18" s="5" t="s">
        <v>5</v>
      </c>
      <c r="B18" s="2">
        <v>269</v>
      </c>
      <c r="C18" s="2">
        <v>281</v>
      </c>
      <c r="D18" s="2">
        <v>379</v>
      </c>
      <c r="E18" s="2">
        <v>331</v>
      </c>
      <c r="F18" s="2">
        <v>371</v>
      </c>
      <c r="G18" s="2">
        <v>362</v>
      </c>
      <c r="H18" s="2">
        <v>405</v>
      </c>
      <c r="I18" s="2">
        <v>388</v>
      </c>
      <c r="J18" s="2">
        <v>353</v>
      </c>
      <c r="K18" s="2">
        <v>337</v>
      </c>
      <c r="L18" s="2">
        <v>336</v>
      </c>
      <c r="M18" s="2">
        <v>364</v>
      </c>
      <c r="N18" s="2">
        <v>363</v>
      </c>
      <c r="O18" s="2">
        <v>370</v>
      </c>
      <c r="P18" s="2">
        <v>446</v>
      </c>
      <c r="Q18" s="2">
        <v>426</v>
      </c>
      <c r="R18" s="2">
        <v>418</v>
      </c>
      <c r="S18" s="2">
        <v>429</v>
      </c>
      <c r="T18" s="2">
        <v>440</v>
      </c>
      <c r="U18" s="2">
        <v>550</v>
      </c>
      <c r="V18" s="2">
        <v>540</v>
      </c>
      <c r="W18" s="2">
        <v>515</v>
      </c>
      <c r="X18" s="2">
        <v>590</v>
      </c>
      <c r="Y18" s="2">
        <v>600</v>
      </c>
      <c r="Z18" s="2">
        <v>592</v>
      </c>
      <c r="AA18" s="2">
        <v>581</v>
      </c>
      <c r="AC18" s="2">
        <v>383</v>
      </c>
      <c r="AD18" s="2">
        <v>418</v>
      </c>
      <c r="AE18" s="2">
        <v>475</v>
      </c>
      <c r="AF18" s="2">
        <v>387</v>
      </c>
      <c r="AG18" s="2">
        <v>428</v>
      </c>
      <c r="AH18" s="2">
        <v>330</v>
      </c>
      <c r="AI18" s="2">
        <v>322</v>
      </c>
    </row>
    <row r="19" spans="1:35" ht="15" customHeight="1" x14ac:dyDescent="0.25">
      <c r="A19" s="5" t="s">
        <v>6</v>
      </c>
      <c r="B19" s="2">
        <v>80</v>
      </c>
      <c r="C19" s="2">
        <v>99</v>
      </c>
      <c r="D19" s="2">
        <v>117</v>
      </c>
      <c r="E19" s="2">
        <v>143</v>
      </c>
      <c r="F19" s="2">
        <v>144</v>
      </c>
      <c r="G19" s="2">
        <v>136</v>
      </c>
      <c r="H19" s="2">
        <v>146</v>
      </c>
      <c r="I19" s="2">
        <v>152</v>
      </c>
      <c r="J19" s="2">
        <v>156</v>
      </c>
      <c r="K19" s="2">
        <v>143</v>
      </c>
      <c r="L19" s="2">
        <v>154</v>
      </c>
      <c r="M19" s="2">
        <v>172</v>
      </c>
      <c r="N19" s="2">
        <v>122</v>
      </c>
      <c r="O19" s="2">
        <v>158</v>
      </c>
      <c r="P19" s="2">
        <v>141</v>
      </c>
      <c r="Q19" s="2">
        <v>155</v>
      </c>
      <c r="R19" s="2">
        <v>163</v>
      </c>
      <c r="S19" s="2">
        <v>154</v>
      </c>
      <c r="T19" s="2">
        <v>139</v>
      </c>
      <c r="U19" s="2">
        <v>129</v>
      </c>
      <c r="V19" s="2">
        <v>121</v>
      </c>
      <c r="W19" s="2">
        <v>120</v>
      </c>
      <c r="X19" s="2">
        <v>142</v>
      </c>
      <c r="Y19" s="2">
        <v>169</v>
      </c>
      <c r="Z19" s="2">
        <v>149</v>
      </c>
      <c r="AA19" s="2">
        <v>165</v>
      </c>
      <c r="AC19" s="2">
        <v>149</v>
      </c>
      <c r="AD19" s="2">
        <v>161</v>
      </c>
      <c r="AE19" s="2">
        <v>159</v>
      </c>
      <c r="AF19" s="2">
        <v>155</v>
      </c>
      <c r="AG19" s="2">
        <v>146</v>
      </c>
      <c r="AH19" s="2">
        <v>165</v>
      </c>
      <c r="AI19" s="2">
        <v>181</v>
      </c>
    </row>
    <row r="20" spans="1:35" ht="15" customHeight="1" x14ac:dyDescent="0.25">
      <c r="A20" s="5" t="s">
        <v>7</v>
      </c>
      <c r="B20" s="2">
        <v>358</v>
      </c>
      <c r="C20" s="2">
        <v>383</v>
      </c>
      <c r="D20" s="2">
        <v>473</v>
      </c>
      <c r="E20" s="2">
        <v>462</v>
      </c>
      <c r="F20" s="2">
        <v>459</v>
      </c>
      <c r="G20" s="2">
        <v>428</v>
      </c>
      <c r="H20" s="2">
        <v>402</v>
      </c>
      <c r="I20" s="2">
        <v>387</v>
      </c>
      <c r="J20" s="2">
        <v>419</v>
      </c>
      <c r="K20" s="2">
        <v>412</v>
      </c>
      <c r="L20" s="2">
        <v>389</v>
      </c>
      <c r="M20" s="2">
        <v>391</v>
      </c>
      <c r="N20" s="2">
        <v>413</v>
      </c>
      <c r="O20" s="2">
        <v>453</v>
      </c>
      <c r="P20" s="2">
        <v>444</v>
      </c>
      <c r="Q20" s="2">
        <v>459</v>
      </c>
      <c r="R20" s="2">
        <v>478</v>
      </c>
      <c r="S20" s="2">
        <v>492</v>
      </c>
      <c r="T20" s="2">
        <v>481</v>
      </c>
      <c r="U20" s="2">
        <v>547</v>
      </c>
      <c r="V20" s="2">
        <v>534</v>
      </c>
      <c r="W20" s="2">
        <v>574</v>
      </c>
      <c r="X20" s="2">
        <v>578</v>
      </c>
      <c r="Y20" s="2">
        <v>614</v>
      </c>
      <c r="Z20" s="2">
        <v>598</v>
      </c>
      <c r="AA20" s="2">
        <v>632</v>
      </c>
      <c r="AC20" s="2">
        <v>709</v>
      </c>
      <c r="AD20" s="2">
        <v>701</v>
      </c>
      <c r="AE20" s="2">
        <v>731</v>
      </c>
      <c r="AF20" s="2">
        <v>570</v>
      </c>
      <c r="AG20" s="2">
        <v>792</v>
      </c>
      <c r="AH20" s="2">
        <v>727</v>
      </c>
      <c r="AI20" s="2">
        <v>783</v>
      </c>
    </row>
    <row r="21" spans="1:35" ht="15" customHeight="1" x14ac:dyDescent="0.25">
      <c r="A21" s="3"/>
    </row>
    <row r="22" spans="1:35" ht="15" customHeight="1" x14ac:dyDescent="0.25">
      <c r="A22" s="3"/>
      <c r="B22" s="3">
        <v>1991</v>
      </c>
      <c r="C22" s="3">
        <v>1992</v>
      </c>
      <c r="D22" s="3">
        <v>1993</v>
      </c>
      <c r="E22" s="3">
        <v>1994</v>
      </c>
      <c r="F22" s="3">
        <v>1995</v>
      </c>
      <c r="G22" s="3">
        <v>1996</v>
      </c>
      <c r="H22" s="3">
        <v>1997</v>
      </c>
      <c r="I22" s="3">
        <v>1998</v>
      </c>
      <c r="J22" s="3">
        <v>1999</v>
      </c>
      <c r="K22" s="3">
        <v>2000</v>
      </c>
      <c r="L22" s="3">
        <v>2001</v>
      </c>
      <c r="M22" s="3">
        <v>2002</v>
      </c>
      <c r="N22" s="3">
        <v>2003</v>
      </c>
      <c r="O22" s="3">
        <v>2004</v>
      </c>
      <c r="P22" s="3">
        <v>2005</v>
      </c>
      <c r="Q22" s="3">
        <v>2006</v>
      </c>
      <c r="R22" s="3">
        <v>2007</v>
      </c>
      <c r="S22" s="3">
        <v>2008</v>
      </c>
      <c r="T22" s="3">
        <v>2009</v>
      </c>
      <c r="U22" s="3">
        <v>2010</v>
      </c>
      <c r="V22" s="3">
        <v>2011</v>
      </c>
      <c r="W22" s="3">
        <v>2012</v>
      </c>
      <c r="X22" s="3">
        <v>2013</v>
      </c>
      <c r="Y22" s="3">
        <v>2014</v>
      </c>
      <c r="Z22" s="3">
        <v>2015</v>
      </c>
      <c r="AA22" s="3">
        <v>2016</v>
      </c>
      <c r="AC22" s="3">
        <v>2017</v>
      </c>
      <c r="AD22" s="4">
        <v>2018</v>
      </c>
      <c r="AE22" s="4">
        <v>2019</v>
      </c>
      <c r="AF22" s="4">
        <v>2020</v>
      </c>
      <c r="AG22" s="4">
        <v>2021</v>
      </c>
      <c r="AH22" s="4">
        <v>2022</v>
      </c>
      <c r="AI22" s="4">
        <v>2023</v>
      </c>
    </row>
    <row r="23" spans="1:35" ht="15" customHeight="1" x14ac:dyDescent="0.25">
      <c r="A23" s="4" t="s">
        <v>28</v>
      </c>
      <c r="B23" s="10">
        <v>339</v>
      </c>
      <c r="C23" s="10">
        <v>397</v>
      </c>
      <c r="D23" s="10">
        <v>463</v>
      </c>
      <c r="E23" s="10">
        <v>556</v>
      </c>
      <c r="F23" s="10">
        <v>592</v>
      </c>
      <c r="G23" s="10">
        <v>715</v>
      </c>
      <c r="H23" s="10">
        <v>682</v>
      </c>
      <c r="I23" s="10">
        <v>726</v>
      </c>
      <c r="J23" s="10">
        <v>744</v>
      </c>
      <c r="K23" s="10">
        <v>805</v>
      </c>
      <c r="L23" s="10">
        <v>797</v>
      </c>
      <c r="M23" s="10">
        <v>885</v>
      </c>
      <c r="N23" s="10">
        <v>930</v>
      </c>
      <c r="O23" s="10">
        <v>963</v>
      </c>
      <c r="P23" s="10">
        <v>1098</v>
      </c>
      <c r="Q23" s="10">
        <v>1157</v>
      </c>
      <c r="R23" s="10">
        <v>1321</v>
      </c>
      <c r="S23" s="10">
        <v>1341</v>
      </c>
      <c r="T23" s="10">
        <v>1373</v>
      </c>
      <c r="U23" s="10">
        <v>1571</v>
      </c>
      <c r="V23" s="10">
        <v>1626</v>
      </c>
      <c r="W23" s="10">
        <v>1815</v>
      </c>
      <c r="X23" s="10">
        <v>1997</v>
      </c>
      <c r="Y23" s="10">
        <f>+SUM(Y24:Y29)</f>
        <v>2142</v>
      </c>
      <c r="Z23" s="10">
        <f>+SUM(Z24:Z29)</f>
        <v>2290</v>
      </c>
      <c r="AA23" s="10">
        <f>+SUM(AA24:AA29)</f>
        <v>2420</v>
      </c>
      <c r="AC23" s="10">
        <v>2274</v>
      </c>
      <c r="AD23" s="4">
        <v>2300</v>
      </c>
      <c r="AE23" s="4">
        <v>2350</v>
      </c>
      <c r="AF23" s="4">
        <f>SUM(AF24:AF29)</f>
        <v>2214</v>
      </c>
      <c r="AG23" s="4">
        <v>2612</v>
      </c>
      <c r="AH23" s="4">
        <v>2486</v>
      </c>
      <c r="AI23" s="4">
        <v>2651</v>
      </c>
    </row>
    <row r="24" spans="1:35" ht="15" customHeight="1" x14ac:dyDescent="0.25">
      <c r="A24" s="5" t="s">
        <v>2</v>
      </c>
      <c r="B24" s="2">
        <v>35</v>
      </c>
      <c r="C24" s="2">
        <v>53</v>
      </c>
      <c r="D24" s="2">
        <v>59</v>
      </c>
      <c r="E24" s="2">
        <v>79</v>
      </c>
      <c r="F24" s="2">
        <v>75</v>
      </c>
      <c r="G24" s="2">
        <v>92</v>
      </c>
      <c r="H24" s="2">
        <v>71</v>
      </c>
      <c r="I24" s="2">
        <v>80</v>
      </c>
      <c r="J24" s="2">
        <v>88</v>
      </c>
      <c r="K24" s="2">
        <v>84</v>
      </c>
      <c r="L24" s="2">
        <v>70</v>
      </c>
      <c r="M24" s="2">
        <v>94</v>
      </c>
      <c r="N24" s="2">
        <v>86</v>
      </c>
      <c r="O24" s="2">
        <v>88</v>
      </c>
      <c r="P24" s="2">
        <v>97</v>
      </c>
      <c r="Q24" s="2">
        <v>91</v>
      </c>
      <c r="R24" s="2">
        <v>100</v>
      </c>
      <c r="S24" s="2">
        <v>97</v>
      </c>
      <c r="T24" s="2">
        <v>118</v>
      </c>
      <c r="U24" s="2">
        <v>137</v>
      </c>
      <c r="V24" s="2">
        <v>121</v>
      </c>
      <c r="W24" s="2">
        <v>119</v>
      </c>
      <c r="X24" s="2">
        <v>140</v>
      </c>
      <c r="Y24" s="2">
        <v>145</v>
      </c>
      <c r="Z24" s="2">
        <v>154</v>
      </c>
      <c r="AA24" s="2">
        <v>152</v>
      </c>
      <c r="AC24" s="2">
        <v>169</v>
      </c>
      <c r="AD24" s="2">
        <v>177</v>
      </c>
      <c r="AE24" s="2">
        <v>153</v>
      </c>
      <c r="AF24" s="2">
        <v>168</v>
      </c>
      <c r="AG24" s="2">
        <v>197</v>
      </c>
      <c r="AH24" s="2">
        <v>176</v>
      </c>
      <c r="AI24" s="2">
        <v>164</v>
      </c>
    </row>
    <row r="25" spans="1:35" ht="15" customHeight="1" x14ac:dyDescent="0.25">
      <c r="A25" s="5" t="s">
        <v>3</v>
      </c>
      <c r="B25" s="2">
        <v>101</v>
      </c>
      <c r="C25" s="2">
        <v>100</v>
      </c>
      <c r="D25" s="2">
        <v>108</v>
      </c>
      <c r="E25" s="2">
        <v>128</v>
      </c>
      <c r="F25" s="2">
        <v>126</v>
      </c>
      <c r="G25" s="2">
        <v>176</v>
      </c>
      <c r="H25" s="2">
        <v>147</v>
      </c>
      <c r="I25" s="2">
        <v>154</v>
      </c>
      <c r="J25" s="2">
        <v>151</v>
      </c>
      <c r="K25" s="2">
        <v>201</v>
      </c>
      <c r="L25" s="2">
        <v>184</v>
      </c>
      <c r="M25" s="2">
        <v>166</v>
      </c>
      <c r="N25" s="2">
        <v>214</v>
      </c>
      <c r="O25" s="2">
        <v>156</v>
      </c>
      <c r="P25" s="2">
        <v>224</v>
      </c>
      <c r="Q25" s="2">
        <v>247</v>
      </c>
      <c r="R25" s="2">
        <v>287</v>
      </c>
      <c r="S25" s="2">
        <v>286</v>
      </c>
      <c r="T25" s="2">
        <v>304</v>
      </c>
      <c r="U25" s="2">
        <v>336</v>
      </c>
      <c r="V25" s="2">
        <v>338</v>
      </c>
      <c r="W25" s="2">
        <v>393</v>
      </c>
      <c r="X25" s="2">
        <v>425</v>
      </c>
      <c r="Y25" s="2">
        <v>488</v>
      </c>
      <c r="Z25" s="2">
        <v>516</v>
      </c>
      <c r="AA25" s="2">
        <v>537</v>
      </c>
      <c r="AC25" s="2">
        <v>478</v>
      </c>
      <c r="AD25" s="2">
        <v>491</v>
      </c>
      <c r="AE25" s="2">
        <v>441</v>
      </c>
      <c r="AF25" s="2">
        <v>472</v>
      </c>
      <c r="AG25" s="2">
        <v>488</v>
      </c>
      <c r="AH25" s="2">
        <v>443</v>
      </c>
      <c r="AI25" s="2">
        <v>432</v>
      </c>
    </row>
    <row r="26" spans="1:35" ht="15" customHeight="1" x14ac:dyDescent="0.25">
      <c r="A26" s="5" t="s">
        <v>4</v>
      </c>
      <c r="B26" s="2">
        <v>52</v>
      </c>
      <c r="C26" s="2">
        <v>67</v>
      </c>
      <c r="D26" s="2">
        <v>82</v>
      </c>
      <c r="E26" s="2">
        <v>96</v>
      </c>
      <c r="F26" s="2">
        <v>106</v>
      </c>
      <c r="G26" s="2">
        <v>116</v>
      </c>
      <c r="H26" s="2">
        <v>114</v>
      </c>
      <c r="I26" s="2">
        <v>104</v>
      </c>
      <c r="J26" s="2">
        <v>119</v>
      </c>
      <c r="K26" s="2">
        <v>127</v>
      </c>
      <c r="L26" s="2">
        <v>135</v>
      </c>
      <c r="M26" s="2">
        <v>123</v>
      </c>
      <c r="N26" s="2">
        <v>141</v>
      </c>
      <c r="O26" s="2">
        <v>149</v>
      </c>
      <c r="P26" s="2">
        <v>160</v>
      </c>
      <c r="Q26" s="2">
        <v>141</v>
      </c>
      <c r="R26" s="2">
        <v>158</v>
      </c>
      <c r="S26" s="2">
        <v>152</v>
      </c>
      <c r="T26" s="2">
        <v>166</v>
      </c>
      <c r="U26" s="2">
        <v>217</v>
      </c>
      <c r="V26" s="2">
        <v>227</v>
      </c>
      <c r="W26" s="2">
        <v>206</v>
      </c>
      <c r="X26" s="2">
        <v>241</v>
      </c>
      <c r="Y26" s="2">
        <v>225</v>
      </c>
      <c r="Z26" s="2">
        <v>224</v>
      </c>
      <c r="AA26" s="2">
        <v>245</v>
      </c>
      <c r="AC26" s="2">
        <v>300</v>
      </c>
      <c r="AD26" s="2">
        <v>314</v>
      </c>
      <c r="AE26" s="2">
        <v>352</v>
      </c>
      <c r="AF26" s="2">
        <v>312</v>
      </c>
      <c r="AG26" s="2">
        <v>376</v>
      </c>
      <c r="AH26" s="2">
        <v>346</v>
      </c>
      <c r="AI26" s="2">
        <v>400</v>
      </c>
    </row>
    <row r="27" spans="1:35" ht="15" customHeight="1" x14ac:dyDescent="0.25">
      <c r="A27" s="5" t="s">
        <v>5</v>
      </c>
      <c r="B27" s="2">
        <v>18</v>
      </c>
      <c r="C27" s="2">
        <v>19</v>
      </c>
      <c r="D27" s="2">
        <v>13</v>
      </c>
      <c r="E27" s="2">
        <v>42</v>
      </c>
      <c r="F27" s="2">
        <v>38</v>
      </c>
      <c r="G27" s="2">
        <v>39</v>
      </c>
      <c r="H27" s="2">
        <v>45</v>
      </c>
      <c r="I27" s="2">
        <v>49</v>
      </c>
      <c r="J27" s="2">
        <v>67</v>
      </c>
      <c r="K27" s="2">
        <v>59</v>
      </c>
      <c r="L27" s="2">
        <v>54</v>
      </c>
      <c r="M27" s="2">
        <v>80</v>
      </c>
      <c r="N27" s="2">
        <v>90</v>
      </c>
      <c r="O27" s="2">
        <v>113</v>
      </c>
      <c r="P27" s="2">
        <v>111</v>
      </c>
      <c r="Q27" s="2">
        <v>109</v>
      </c>
      <c r="R27" s="2">
        <v>131</v>
      </c>
      <c r="S27" s="2">
        <v>134</v>
      </c>
      <c r="T27" s="2">
        <v>161</v>
      </c>
      <c r="U27" s="2">
        <v>159</v>
      </c>
      <c r="V27" s="2">
        <v>179</v>
      </c>
      <c r="W27" s="2">
        <v>195</v>
      </c>
      <c r="X27" s="2">
        <v>218</v>
      </c>
      <c r="Y27" s="2">
        <v>224</v>
      </c>
      <c r="Z27" s="2">
        <v>229</v>
      </c>
      <c r="AA27" s="2">
        <v>231</v>
      </c>
      <c r="AC27" s="2">
        <v>152</v>
      </c>
      <c r="AD27" s="2">
        <v>142</v>
      </c>
      <c r="AE27" s="2">
        <v>196</v>
      </c>
      <c r="AF27" s="2">
        <v>156</v>
      </c>
      <c r="AG27" s="2">
        <v>188</v>
      </c>
      <c r="AH27" s="2">
        <v>131</v>
      </c>
      <c r="AI27" s="2">
        <v>139</v>
      </c>
    </row>
    <row r="28" spans="1:35" ht="15" customHeight="1" x14ac:dyDescent="0.25">
      <c r="A28" s="5" t="s">
        <v>6</v>
      </c>
      <c r="B28" s="2">
        <v>20</v>
      </c>
      <c r="C28" s="2">
        <v>27</v>
      </c>
      <c r="D28" s="2">
        <v>42</v>
      </c>
      <c r="E28" s="2">
        <v>35</v>
      </c>
      <c r="F28" s="2">
        <v>60</v>
      </c>
      <c r="G28" s="2">
        <v>55</v>
      </c>
      <c r="H28" s="2">
        <v>60</v>
      </c>
      <c r="I28" s="2">
        <v>44</v>
      </c>
      <c r="J28" s="2">
        <v>63</v>
      </c>
      <c r="K28" s="2">
        <v>66</v>
      </c>
      <c r="L28" s="2">
        <v>75</v>
      </c>
      <c r="M28" s="2">
        <v>92</v>
      </c>
      <c r="N28" s="2">
        <v>97</v>
      </c>
      <c r="O28" s="2">
        <v>101</v>
      </c>
      <c r="P28" s="2">
        <v>80</v>
      </c>
      <c r="Q28" s="2">
        <v>95</v>
      </c>
      <c r="R28" s="2">
        <v>103</v>
      </c>
      <c r="S28" s="2">
        <v>135</v>
      </c>
      <c r="T28" s="2">
        <v>83</v>
      </c>
      <c r="U28" s="2">
        <v>108</v>
      </c>
      <c r="V28" s="2">
        <v>109</v>
      </c>
      <c r="W28" s="2">
        <v>147</v>
      </c>
      <c r="X28" s="2">
        <v>138</v>
      </c>
      <c r="Y28" s="2">
        <v>171</v>
      </c>
      <c r="Z28" s="2">
        <v>173</v>
      </c>
      <c r="AA28" s="2">
        <v>208</v>
      </c>
      <c r="AC28" s="2">
        <v>176</v>
      </c>
      <c r="AD28" s="2">
        <v>153</v>
      </c>
      <c r="AE28" s="2">
        <v>150</v>
      </c>
      <c r="AF28" s="2">
        <v>160</v>
      </c>
      <c r="AG28" s="2">
        <v>168</v>
      </c>
      <c r="AH28" s="2">
        <v>169</v>
      </c>
      <c r="AI28" s="2">
        <v>191</v>
      </c>
    </row>
    <row r="29" spans="1:35" ht="15" customHeight="1" x14ac:dyDescent="0.25">
      <c r="A29" s="5" t="s">
        <v>7</v>
      </c>
      <c r="B29" s="2">
        <v>113</v>
      </c>
      <c r="C29" s="2">
        <v>131</v>
      </c>
      <c r="D29" s="2">
        <v>159</v>
      </c>
      <c r="E29" s="2">
        <v>177</v>
      </c>
      <c r="F29" s="2">
        <v>187</v>
      </c>
      <c r="G29" s="2">
        <v>237</v>
      </c>
      <c r="H29" s="2">
        <v>245</v>
      </c>
      <c r="I29" s="2">
        <v>295</v>
      </c>
      <c r="J29" s="2">
        <v>256</v>
      </c>
      <c r="K29" s="2">
        <v>268</v>
      </c>
      <c r="L29" s="2">
        <v>279</v>
      </c>
      <c r="M29" s="2">
        <v>330</v>
      </c>
      <c r="N29" s="2">
        <v>302</v>
      </c>
      <c r="O29" s="2">
        <v>356</v>
      </c>
      <c r="P29" s="2">
        <v>426</v>
      </c>
      <c r="Q29" s="2">
        <v>474</v>
      </c>
      <c r="R29" s="2">
        <v>542</v>
      </c>
      <c r="S29" s="2">
        <v>537</v>
      </c>
      <c r="T29" s="2">
        <v>541</v>
      </c>
      <c r="U29" s="2">
        <v>614</v>
      </c>
      <c r="V29" s="2">
        <v>652</v>
      </c>
      <c r="W29" s="2">
        <v>755</v>
      </c>
      <c r="X29" s="2">
        <v>835</v>
      </c>
      <c r="Y29" s="2">
        <v>889</v>
      </c>
      <c r="Z29" s="2">
        <v>994</v>
      </c>
      <c r="AA29" s="2">
        <v>1047</v>
      </c>
      <c r="AC29" s="2">
        <v>999</v>
      </c>
      <c r="AD29" s="2">
        <v>1023</v>
      </c>
      <c r="AE29" s="2">
        <v>1049</v>
      </c>
      <c r="AF29" s="2">
        <v>946</v>
      </c>
      <c r="AG29" s="2">
        <v>1195</v>
      </c>
      <c r="AH29" s="2">
        <v>1219</v>
      </c>
      <c r="AI29" s="2">
        <v>1325</v>
      </c>
    </row>
    <row r="30" spans="1:35" ht="15" customHeight="1" x14ac:dyDescent="0.25">
      <c r="A30" s="3"/>
    </row>
    <row r="31" spans="1:35" ht="15" customHeight="1" x14ac:dyDescent="0.25">
      <c r="A31" s="3" t="s">
        <v>25</v>
      </c>
      <c r="B31" s="3">
        <v>1991</v>
      </c>
      <c r="C31" s="3">
        <v>1992</v>
      </c>
      <c r="D31" s="3">
        <v>1993</v>
      </c>
      <c r="E31" s="3">
        <v>1994</v>
      </c>
      <c r="F31" s="3">
        <v>1995</v>
      </c>
      <c r="G31" s="3">
        <v>1996</v>
      </c>
      <c r="H31" s="3">
        <v>1997</v>
      </c>
      <c r="I31" s="3">
        <v>1998</v>
      </c>
      <c r="J31" s="3">
        <v>1999</v>
      </c>
      <c r="K31" s="3">
        <v>2000</v>
      </c>
      <c r="L31" s="3">
        <v>2001</v>
      </c>
      <c r="M31" s="3">
        <v>2002</v>
      </c>
      <c r="N31" s="3">
        <v>2003</v>
      </c>
      <c r="O31" s="3">
        <v>2004</v>
      </c>
      <c r="P31" s="3">
        <v>2005</v>
      </c>
      <c r="Q31" s="3">
        <v>2006</v>
      </c>
      <c r="R31" s="3">
        <v>2007</v>
      </c>
      <c r="S31" s="3">
        <v>2008</v>
      </c>
      <c r="T31" s="3">
        <v>2009</v>
      </c>
      <c r="U31" s="3">
        <v>2010</v>
      </c>
      <c r="V31" s="3">
        <v>2011</v>
      </c>
      <c r="W31" s="3">
        <v>2012</v>
      </c>
      <c r="X31" s="3">
        <v>2013</v>
      </c>
      <c r="Y31" s="3">
        <v>2014</v>
      </c>
      <c r="Z31" s="3">
        <v>2015</v>
      </c>
      <c r="AA31" s="3">
        <v>2016</v>
      </c>
      <c r="AC31" s="4">
        <v>2017</v>
      </c>
      <c r="AD31" s="4">
        <v>2018</v>
      </c>
      <c r="AE31" s="4">
        <v>2019</v>
      </c>
      <c r="AF31" s="4">
        <v>2020</v>
      </c>
      <c r="AG31" s="4">
        <v>2021</v>
      </c>
      <c r="AH31" s="4">
        <v>2022</v>
      </c>
      <c r="AI31" s="4">
        <v>2023</v>
      </c>
    </row>
    <row r="32" spans="1:35" ht="15" customHeight="1" x14ac:dyDescent="0.25">
      <c r="A32" s="3" t="s">
        <v>24</v>
      </c>
      <c r="B32" s="7">
        <f t="shared" ref="B32:W32" si="6">+B23/B4*100</f>
        <v>17.860906217070603</v>
      </c>
      <c r="C32" s="7">
        <f t="shared" si="6"/>
        <v>19.919719016557952</v>
      </c>
      <c r="D32" s="7">
        <f t="shared" si="6"/>
        <v>19.752559726962456</v>
      </c>
      <c r="E32" s="7">
        <f t="shared" si="6"/>
        <v>23.234433765148349</v>
      </c>
      <c r="F32" s="7">
        <f t="shared" si="6"/>
        <v>23.822937625754527</v>
      </c>
      <c r="G32" s="7">
        <f t="shared" si="6"/>
        <v>27.500000000000004</v>
      </c>
      <c r="H32" s="7">
        <f t="shared" si="6"/>
        <v>27.533306419055307</v>
      </c>
      <c r="I32" s="7">
        <f t="shared" si="6"/>
        <v>28.982035928143713</v>
      </c>
      <c r="J32" s="7">
        <f t="shared" si="6"/>
        <v>30.072756669361354</v>
      </c>
      <c r="K32" s="7">
        <f t="shared" si="6"/>
        <v>32.485875706214692</v>
      </c>
      <c r="L32" s="7">
        <f t="shared" si="6"/>
        <v>31.551860649247821</v>
      </c>
      <c r="M32" s="7">
        <f t="shared" si="6"/>
        <v>34.719497842291098</v>
      </c>
      <c r="N32" s="7">
        <f t="shared" si="6"/>
        <v>36.214953271028037</v>
      </c>
      <c r="O32" s="7">
        <f t="shared" si="6"/>
        <v>36.121530382595651</v>
      </c>
      <c r="P32" s="7">
        <f t="shared" si="6"/>
        <v>38.1382424452935</v>
      </c>
      <c r="Q32" s="7">
        <f t="shared" si="6"/>
        <v>38.656866020715</v>
      </c>
      <c r="R32" s="7">
        <f t="shared" si="6"/>
        <v>41.803797468354432</v>
      </c>
      <c r="S32" s="7">
        <f t="shared" si="6"/>
        <v>41.723708774113256</v>
      </c>
      <c r="T32" s="7">
        <f t="shared" si="6"/>
        <v>41.593456528324751</v>
      </c>
      <c r="U32" s="7">
        <f t="shared" si="6"/>
        <v>42.050321199143468</v>
      </c>
      <c r="V32" s="7">
        <f t="shared" si="6"/>
        <v>43.768506056527592</v>
      </c>
      <c r="W32" s="7">
        <f t="shared" si="6"/>
        <v>44.925742574257427</v>
      </c>
      <c r="X32" s="7">
        <f t="shared" ref="X32:Y32" si="7">+X23/X4*100</f>
        <v>46.216153668132378</v>
      </c>
      <c r="Y32" s="7">
        <f t="shared" si="7"/>
        <v>47.305653710247348</v>
      </c>
      <c r="Z32" s="7">
        <f t="shared" ref="Z32:AC32" si="8">+Z23/Z4*100</f>
        <v>49.110015011794985</v>
      </c>
      <c r="AA32" s="7">
        <f t="shared" si="8"/>
        <v>48.721562311254281</v>
      </c>
      <c r="AC32" s="7">
        <f t="shared" si="8"/>
        <v>47.903939330103221</v>
      </c>
      <c r="AD32" s="7">
        <f t="shared" ref="AD32:AI32" si="9">+AD23/AD4*100</f>
        <v>48.107090566827019</v>
      </c>
      <c r="AE32" s="7">
        <f t="shared" si="9"/>
        <v>47.417271993543181</v>
      </c>
      <c r="AF32" s="7">
        <f t="shared" si="9"/>
        <v>49.696969696969695</v>
      </c>
      <c r="AG32" s="7">
        <f t="shared" si="9"/>
        <v>50.047901896915114</v>
      </c>
      <c r="AH32" s="7">
        <f t="shared" si="9"/>
        <v>49.889624724061811</v>
      </c>
      <c r="AI32" s="7">
        <f t="shared" si="9"/>
        <v>51.777343750000007</v>
      </c>
    </row>
    <row r="33" spans="1:35" ht="15" customHeight="1" x14ac:dyDescent="0.25">
      <c r="A33" s="5" t="s">
        <v>2</v>
      </c>
      <c r="B33" s="8">
        <f t="shared" ref="B33:W33" si="10">+B24/B5*100</f>
        <v>20</v>
      </c>
      <c r="C33" s="8">
        <f t="shared" si="10"/>
        <v>25.853658536585368</v>
      </c>
      <c r="D33" s="8">
        <f t="shared" si="10"/>
        <v>26.94063926940639</v>
      </c>
      <c r="E33" s="8">
        <f t="shared" si="10"/>
        <v>35.426008968609871</v>
      </c>
      <c r="F33" s="8">
        <f t="shared" si="10"/>
        <v>31.25</v>
      </c>
      <c r="G33" s="8">
        <f t="shared" si="10"/>
        <v>36.799999999999997</v>
      </c>
      <c r="H33" s="8">
        <f t="shared" si="10"/>
        <v>31.277533039647576</v>
      </c>
      <c r="I33" s="8">
        <f t="shared" si="10"/>
        <v>31.496062992125985</v>
      </c>
      <c r="J33" s="8">
        <f t="shared" si="10"/>
        <v>37.931034482758619</v>
      </c>
      <c r="K33" s="8">
        <f t="shared" si="10"/>
        <v>42.211055276381906</v>
      </c>
      <c r="L33" s="8">
        <f t="shared" si="10"/>
        <v>32.558139534883722</v>
      </c>
      <c r="M33" s="8">
        <f t="shared" si="10"/>
        <v>47</v>
      </c>
      <c r="N33" s="8">
        <f t="shared" si="10"/>
        <v>40.952380952380949</v>
      </c>
      <c r="O33" s="8">
        <f t="shared" si="10"/>
        <v>44</v>
      </c>
      <c r="P33" s="8">
        <f t="shared" si="10"/>
        <v>46.411483253588514</v>
      </c>
      <c r="Q33" s="8">
        <f t="shared" si="10"/>
        <v>39.565217391304344</v>
      </c>
      <c r="R33" s="8">
        <f t="shared" si="10"/>
        <v>42.918454935622321</v>
      </c>
      <c r="S33" s="8">
        <f t="shared" si="10"/>
        <v>40.928270042194093</v>
      </c>
      <c r="T33" s="8">
        <f t="shared" si="10"/>
        <v>45.914396887159533</v>
      </c>
      <c r="U33" s="8">
        <f t="shared" si="10"/>
        <v>48.409893992932865</v>
      </c>
      <c r="V33" s="8">
        <f t="shared" si="10"/>
        <v>44.485294117647058</v>
      </c>
      <c r="W33" s="8">
        <f t="shared" si="10"/>
        <v>39.016393442622949</v>
      </c>
      <c r="X33" s="8">
        <f t="shared" ref="X33:Y33" si="11">+X24/X5*100</f>
        <v>45.161290322580641</v>
      </c>
      <c r="Y33" s="8">
        <f t="shared" si="11"/>
        <v>45.031055900621119</v>
      </c>
      <c r="Z33" s="8">
        <f t="shared" ref="Z33:AA33" si="12">+Z24/Z5*100</f>
        <v>47.678018575851397</v>
      </c>
      <c r="AA33" s="8">
        <f t="shared" si="12"/>
        <v>46.341463414634148</v>
      </c>
      <c r="AC33" s="8">
        <f t="shared" ref="AC33:AD33" si="13">+AC24/AC5*100</f>
        <v>45.308310991957107</v>
      </c>
      <c r="AD33" s="8">
        <f t="shared" si="13"/>
        <v>48.760330578512395</v>
      </c>
      <c r="AE33" s="8">
        <f t="shared" ref="AE33:AI33" si="14">+AE24/AE5*100</f>
        <v>45</v>
      </c>
      <c r="AF33" s="8">
        <f t="shared" si="14"/>
        <v>48.275862068965516</v>
      </c>
      <c r="AG33" s="8">
        <f t="shared" si="14"/>
        <v>55.649717514124298</v>
      </c>
      <c r="AH33" s="8">
        <f t="shared" si="14"/>
        <v>50.429799426934096</v>
      </c>
      <c r="AI33" s="8">
        <f t="shared" si="14"/>
        <v>50.306748466257666</v>
      </c>
    </row>
    <row r="34" spans="1:35" ht="15" customHeight="1" x14ac:dyDescent="0.25">
      <c r="A34" s="5" t="s">
        <v>3</v>
      </c>
      <c r="B34" s="8">
        <f t="shared" ref="B34:W34" si="15">+B25/B6*100</f>
        <v>24.574209245742093</v>
      </c>
      <c r="C34" s="8">
        <f t="shared" si="15"/>
        <v>26.881720430107524</v>
      </c>
      <c r="D34" s="8">
        <f t="shared" si="15"/>
        <v>26.086956521739129</v>
      </c>
      <c r="E34" s="8">
        <f t="shared" si="15"/>
        <v>27.292110874200425</v>
      </c>
      <c r="F34" s="8">
        <f t="shared" si="15"/>
        <v>27.814569536423839</v>
      </c>
      <c r="G34" s="8">
        <f t="shared" si="15"/>
        <v>35.270541082164328</v>
      </c>
      <c r="H34" s="8">
        <f t="shared" si="15"/>
        <v>31.545064377682401</v>
      </c>
      <c r="I34" s="8">
        <f t="shared" si="15"/>
        <v>34.070796460176986</v>
      </c>
      <c r="J34" s="8">
        <f t="shared" si="15"/>
        <v>32.543103448275865</v>
      </c>
      <c r="K34" s="8">
        <f t="shared" si="15"/>
        <v>36.678832116788321</v>
      </c>
      <c r="L34" s="8">
        <f t="shared" si="15"/>
        <v>37.246963562753038</v>
      </c>
      <c r="M34" s="8">
        <f t="shared" si="15"/>
        <v>36.644591611479029</v>
      </c>
      <c r="N34" s="8">
        <f t="shared" si="15"/>
        <v>43.40770791075051</v>
      </c>
      <c r="O34" s="8">
        <f t="shared" si="15"/>
        <v>37.5</v>
      </c>
      <c r="P34" s="8">
        <f t="shared" si="15"/>
        <v>43.579766536964982</v>
      </c>
      <c r="Q34" s="8">
        <f t="shared" si="15"/>
        <v>43.639575971731446</v>
      </c>
      <c r="R34" s="8">
        <f t="shared" si="15"/>
        <v>48.561759729272417</v>
      </c>
      <c r="S34" s="8">
        <f t="shared" si="15"/>
        <v>47.116968698517297</v>
      </c>
      <c r="T34" s="8">
        <f t="shared" si="15"/>
        <v>44.970414201183431</v>
      </c>
      <c r="U34" s="8">
        <f t="shared" si="15"/>
        <v>46.666666666666664</v>
      </c>
      <c r="V34" s="8">
        <f t="shared" si="15"/>
        <v>47.672778561354015</v>
      </c>
      <c r="W34" s="8">
        <f t="shared" si="15"/>
        <v>48.880597014925378</v>
      </c>
      <c r="X34" s="8">
        <f t="shared" ref="X34:Y34" si="16">+X25/X6*100</f>
        <v>48.963133640552996</v>
      </c>
      <c r="Y34" s="8">
        <f t="shared" si="16"/>
        <v>53.450164293537782</v>
      </c>
      <c r="Z34" s="8">
        <f t="shared" ref="Z34:AA34" si="17">+Z25/Z6*100</f>
        <v>53.305785123966942</v>
      </c>
      <c r="AA34" s="8">
        <f t="shared" si="17"/>
        <v>51.289398280802288</v>
      </c>
      <c r="AC34" s="8">
        <f t="shared" ref="AC34:AD34" si="18">+AC25/AC6*100</f>
        <v>51.453175457481159</v>
      </c>
      <c r="AD34" s="8">
        <f t="shared" si="18"/>
        <v>53.485838779956431</v>
      </c>
      <c r="AE34" s="8">
        <f t="shared" ref="AE34:AI34" si="19">+AE25/AE6*100</f>
        <v>52.313167259786475</v>
      </c>
      <c r="AF34" s="8">
        <f t="shared" si="19"/>
        <v>57.073760580411125</v>
      </c>
      <c r="AG34" s="8">
        <f t="shared" si="19"/>
        <v>51.97018104366348</v>
      </c>
      <c r="AH34" s="8">
        <f t="shared" si="19"/>
        <v>53.5671100362757</v>
      </c>
      <c r="AI34" s="8">
        <f t="shared" si="19"/>
        <v>56.992084432717682</v>
      </c>
    </row>
    <row r="35" spans="1:35" ht="15" customHeight="1" x14ac:dyDescent="0.25">
      <c r="A35" s="5" t="s">
        <v>4</v>
      </c>
      <c r="B35" s="8">
        <f t="shared" ref="B35:W35" si="20">+B26/B7*100</f>
        <v>11.453744493392071</v>
      </c>
      <c r="C35" s="8">
        <f t="shared" si="20"/>
        <v>13.929313929313929</v>
      </c>
      <c r="D35" s="8">
        <f t="shared" si="20"/>
        <v>15.530303030303031</v>
      </c>
      <c r="E35" s="8">
        <f t="shared" si="20"/>
        <v>18.604651162790699</v>
      </c>
      <c r="F35" s="8">
        <f t="shared" si="20"/>
        <v>19.887429643527206</v>
      </c>
      <c r="G35" s="8">
        <f t="shared" si="20"/>
        <v>19.528619528619529</v>
      </c>
      <c r="H35" s="8">
        <f t="shared" si="20"/>
        <v>23.700623700623701</v>
      </c>
      <c r="I35" s="8">
        <f t="shared" si="20"/>
        <v>20.967741935483872</v>
      </c>
      <c r="J35" s="8">
        <f t="shared" si="20"/>
        <v>25.646551724137932</v>
      </c>
      <c r="K35" s="8">
        <f t="shared" si="20"/>
        <v>28.475336322869953</v>
      </c>
      <c r="L35" s="8">
        <f t="shared" si="20"/>
        <v>25.471698113207548</v>
      </c>
      <c r="M35" s="8">
        <f t="shared" si="20"/>
        <v>26.33832976445396</v>
      </c>
      <c r="N35" s="8">
        <f t="shared" si="20"/>
        <v>29.497907949790797</v>
      </c>
      <c r="O35" s="8">
        <f t="shared" si="20"/>
        <v>29.859719438877757</v>
      </c>
      <c r="P35" s="8">
        <f t="shared" si="20"/>
        <v>31.496062992125985</v>
      </c>
      <c r="Q35" s="8">
        <f t="shared" si="20"/>
        <v>29.436325678496868</v>
      </c>
      <c r="R35" s="8">
        <f t="shared" si="20"/>
        <v>31.536926147704591</v>
      </c>
      <c r="S35" s="8">
        <f t="shared" si="20"/>
        <v>31.083844580777097</v>
      </c>
      <c r="T35" s="8">
        <f t="shared" si="20"/>
        <v>31.73996175908222</v>
      </c>
      <c r="U35" s="8">
        <f t="shared" si="20"/>
        <v>34.664536741214057</v>
      </c>
      <c r="V35" s="8">
        <f t="shared" si="20"/>
        <v>37.896494156928213</v>
      </c>
      <c r="W35" s="8">
        <f t="shared" si="20"/>
        <v>32.96</v>
      </c>
      <c r="X35" s="8">
        <f t="shared" ref="X35:Y35" si="21">+X26/X7*100</f>
        <v>37.53894080996885</v>
      </c>
      <c r="Y35" s="8">
        <f t="shared" si="21"/>
        <v>35.942492012779553</v>
      </c>
      <c r="Z35" s="8">
        <f t="shared" ref="Z35:AA35" si="22">+Z26/Z7*100</f>
        <v>35.164835164835168</v>
      </c>
      <c r="AA35" s="8">
        <f t="shared" si="22"/>
        <v>33.653846153846153</v>
      </c>
      <c r="AC35" s="8">
        <f t="shared" ref="AC35:AD35" si="23">+AC26/AC7*100</f>
        <v>34.285714285714285</v>
      </c>
      <c r="AD35" s="8">
        <f t="shared" si="23"/>
        <v>34.811529933481154</v>
      </c>
      <c r="AE35" s="8">
        <f t="shared" ref="AE35:AI35" si="24">+AE26/AE7*100</f>
        <v>34.782608695652172</v>
      </c>
      <c r="AF35" s="8">
        <f t="shared" si="24"/>
        <v>34.437086092715234</v>
      </c>
      <c r="AG35" s="8">
        <f t="shared" si="24"/>
        <v>37.264618434093158</v>
      </c>
      <c r="AH35" s="8">
        <f t="shared" si="24"/>
        <v>32.518796992481199</v>
      </c>
      <c r="AI35" s="8">
        <f t="shared" si="24"/>
        <v>36.529680365296798</v>
      </c>
    </row>
    <row r="36" spans="1:35" ht="15" customHeight="1" x14ac:dyDescent="0.25">
      <c r="A36" s="5" t="s">
        <v>5</v>
      </c>
      <c r="B36" s="8">
        <f t="shared" ref="B36:W36" si="25">+B27/B8*100</f>
        <v>6.2717770034843205</v>
      </c>
      <c r="C36" s="8">
        <f t="shared" si="25"/>
        <v>6.3333333333333339</v>
      </c>
      <c r="D36" s="8">
        <f t="shared" si="25"/>
        <v>3.3163265306122449</v>
      </c>
      <c r="E36" s="8">
        <f t="shared" si="25"/>
        <v>11.260053619302949</v>
      </c>
      <c r="F36" s="8">
        <f t="shared" si="25"/>
        <v>9.2909535452322736</v>
      </c>
      <c r="G36" s="8">
        <f t="shared" si="25"/>
        <v>9.7256857855361591</v>
      </c>
      <c r="H36" s="8">
        <f t="shared" si="25"/>
        <v>10</v>
      </c>
      <c r="I36" s="8">
        <f t="shared" si="25"/>
        <v>11.212814645308924</v>
      </c>
      <c r="J36" s="8">
        <f t="shared" si="25"/>
        <v>15.952380952380951</v>
      </c>
      <c r="K36" s="8">
        <f t="shared" si="25"/>
        <v>14.898989898989898</v>
      </c>
      <c r="L36" s="8">
        <f t="shared" si="25"/>
        <v>13.846153846153847</v>
      </c>
      <c r="M36" s="8">
        <f t="shared" si="25"/>
        <v>18.018018018018019</v>
      </c>
      <c r="N36" s="8">
        <f t="shared" si="25"/>
        <v>19.867549668874172</v>
      </c>
      <c r="O36" s="8">
        <f t="shared" si="25"/>
        <v>23.395445134575567</v>
      </c>
      <c r="P36" s="8">
        <f t="shared" si="25"/>
        <v>19.928186714542189</v>
      </c>
      <c r="Q36" s="8">
        <f t="shared" si="25"/>
        <v>20.373831775700936</v>
      </c>
      <c r="R36" s="8">
        <f t="shared" si="25"/>
        <v>23.861566484517304</v>
      </c>
      <c r="S36" s="8">
        <f t="shared" si="25"/>
        <v>23.801065719360569</v>
      </c>
      <c r="T36" s="8">
        <f t="shared" si="25"/>
        <v>26.788685524126453</v>
      </c>
      <c r="U36" s="8">
        <f t="shared" si="25"/>
        <v>22.425952045133993</v>
      </c>
      <c r="V36" s="8">
        <f t="shared" si="25"/>
        <v>24.895688456189152</v>
      </c>
      <c r="W36" s="8">
        <f t="shared" si="25"/>
        <v>27.464788732394368</v>
      </c>
      <c r="X36" s="8">
        <f t="shared" ref="X36:Y36" si="26">+X27/X8*100</f>
        <v>26.980198019801982</v>
      </c>
      <c r="Y36" s="8">
        <f t="shared" si="26"/>
        <v>27.184466019417474</v>
      </c>
      <c r="Z36" s="8">
        <f t="shared" ref="Z36:AA36" si="27">+Z27/Z8*100</f>
        <v>27.892813641900123</v>
      </c>
      <c r="AA36" s="8">
        <f t="shared" si="27"/>
        <v>28.448275862068968</v>
      </c>
      <c r="AC36" s="8">
        <f t="shared" ref="AC36:AD36" si="28">+AC27/AC8*100</f>
        <v>28.411214953271031</v>
      </c>
      <c r="AD36" s="8">
        <f t="shared" si="28"/>
        <v>25.357142857142854</v>
      </c>
      <c r="AE36" s="8">
        <f t="shared" ref="AE36:AI36" si="29">+AE27/AE8*100</f>
        <v>29.210134128166914</v>
      </c>
      <c r="AF36" s="8">
        <f t="shared" si="29"/>
        <v>28.729281767955801</v>
      </c>
      <c r="AG36" s="8">
        <f t="shared" si="29"/>
        <v>30.519480519480517</v>
      </c>
      <c r="AH36" s="8">
        <f t="shared" si="29"/>
        <v>28.416485900216919</v>
      </c>
      <c r="AI36" s="8">
        <f t="shared" si="29"/>
        <v>30.151843817787416</v>
      </c>
    </row>
    <row r="37" spans="1:35" ht="15" customHeight="1" x14ac:dyDescent="0.25">
      <c r="A37" s="5" t="s">
        <v>6</v>
      </c>
      <c r="B37" s="8">
        <f t="shared" ref="B37:W37" si="30">+B28/B9*100</f>
        <v>20</v>
      </c>
      <c r="C37" s="8">
        <f t="shared" si="30"/>
        <v>21.428571428571427</v>
      </c>
      <c r="D37" s="8">
        <f t="shared" si="30"/>
        <v>26.415094339622641</v>
      </c>
      <c r="E37" s="8">
        <f t="shared" si="30"/>
        <v>19.662921348314608</v>
      </c>
      <c r="F37" s="8">
        <f t="shared" si="30"/>
        <v>29.411764705882355</v>
      </c>
      <c r="G37" s="8">
        <f t="shared" si="30"/>
        <v>28.795811518324609</v>
      </c>
      <c r="H37" s="8">
        <f t="shared" si="30"/>
        <v>29.126213592233007</v>
      </c>
      <c r="I37" s="8">
        <f t="shared" si="30"/>
        <v>22.448979591836736</v>
      </c>
      <c r="J37" s="8">
        <f t="shared" si="30"/>
        <v>28.767123287671232</v>
      </c>
      <c r="K37" s="8">
        <f t="shared" si="30"/>
        <v>31.578947368421051</v>
      </c>
      <c r="L37" s="8">
        <f t="shared" si="30"/>
        <v>32.751091703056765</v>
      </c>
      <c r="M37" s="8">
        <f t="shared" si="30"/>
        <v>34.848484848484851</v>
      </c>
      <c r="N37" s="8">
        <f t="shared" si="30"/>
        <v>44.292237442922371</v>
      </c>
      <c r="O37" s="8">
        <f t="shared" si="30"/>
        <v>38.996138996138995</v>
      </c>
      <c r="P37" s="8">
        <f t="shared" si="30"/>
        <v>36.199095022624434</v>
      </c>
      <c r="Q37" s="8">
        <f t="shared" si="30"/>
        <v>38</v>
      </c>
      <c r="R37" s="8">
        <f t="shared" si="30"/>
        <v>38.721804511278194</v>
      </c>
      <c r="S37" s="8">
        <f t="shared" si="30"/>
        <v>46.712802768166092</v>
      </c>
      <c r="T37" s="8">
        <f t="shared" si="30"/>
        <v>37.387387387387392</v>
      </c>
      <c r="U37" s="8">
        <f t="shared" si="30"/>
        <v>45.569620253164558</v>
      </c>
      <c r="V37" s="8">
        <f t="shared" si="30"/>
        <v>47.391304347826086</v>
      </c>
      <c r="W37" s="8">
        <f t="shared" si="30"/>
        <v>55.056179775280903</v>
      </c>
      <c r="X37" s="8">
        <f t="shared" ref="X37:Y37" si="31">+X28/X9*100</f>
        <v>49.285714285714292</v>
      </c>
      <c r="Y37" s="8">
        <f t="shared" si="31"/>
        <v>50.294117647058826</v>
      </c>
      <c r="Z37" s="8">
        <f t="shared" ref="Z37:AA37" si="32">+Z28/Z9*100</f>
        <v>53.726708074534159</v>
      </c>
      <c r="AA37" s="8">
        <f t="shared" si="32"/>
        <v>55.76407506702413</v>
      </c>
      <c r="AC37" s="8">
        <f t="shared" ref="AC37:AD37" si="33">+AC28/AC9*100</f>
        <v>54.153846153846153</v>
      </c>
      <c r="AD37" s="8">
        <f t="shared" si="33"/>
        <v>48.726114649681527</v>
      </c>
      <c r="AE37" s="8">
        <f t="shared" ref="AE37:AI37" si="34">+AE28/AE9*100</f>
        <v>48.543689320388353</v>
      </c>
      <c r="AF37" s="8">
        <f t="shared" si="34"/>
        <v>50.793650793650791</v>
      </c>
      <c r="AG37" s="8">
        <f t="shared" si="34"/>
        <v>53.503184713375795</v>
      </c>
      <c r="AH37" s="8">
        <f t="shared" si="34"/>
        <v>50.598802395209589</v>
      </c>
      <c r="AI37" s="8">
        <f t="shared" si="34"/>
        <v>51.344086021505376</v>
      </c>
    </row>
    <row r="38" spans="1:35" ht="15" customHeight="1" x14ac:dyDescent="0.25">
      <c r="A38" s="5" t="s">
        <v>7</v>
      </c>
      <c r="B38" s="8">
        <f t="shared" ref="B38:W38" si="35">+B29/B10*100</f>
        <v>23.991507430997878</v>
      </c>
      <c r="C38" s="8">
        <f t="shared" si="35"/>
        <v>25.486381322957197</v>
      </c>
      <c r="D38" s="8">
        <f t="shared" si="35"/>
        <v>25.158227848101266</v>
      </c>
      <c r="E38" s="8">
        <f t="shared" si="35"/>
        <v>27.699530516431924</v>
      </c>
      <c r="F38" s="8">
        <f t="shared" si="35"/>
        <v>28.947368421052634</v>
      </c>
      <c r="G38" s="8">
        <f t="shared" si="35"/>
        <v>35.639097744360903</v>
      </c>
      <c r="H38" s="8">
        <f t="shared" si="35"/>
        <v>37.867078825347761</v>
      </c>
      <c r="I38" s="8">
        <f t="shared" si="35"/>
        <v>43.255131964809387</v>
      </c>
      <c r="J38" s="8">
        <f t="shared" si="35"/>
        <v>37.925925925925924</v>
      </c>
      <c r="K38" s="8">
        <f t="shared" si="35"/>
        <v>39.411764705882355</v>
      </c>
      <c r="L38" s="8">
        <f t="shared" si="35"/>
        <v>41.766467065868262</v>
      </c>
      <c r="M38" s="8">
        <f t="shared" si="35"/>
        <v>45.769764216366163</v>
      </c>
      <c r="N38" s="8">
        <f t="shared" si="35"/>
        <v>42.23776223776224</v>
      </c>
      <c r="O38" s="8">
        <f t="shared" si="35"/>
        <v>44.00494437577256</v>
      </c>
      <c r="P38" s="8">
        <f t="shared" si="35"/>
        <v>48.96551724137931</v>
      </c>
      <c r="Q38" s="8">
        <f t="shared" si="35"/>
        <v>50.803858520900327</v>
      </c>
      <c r="R38" s="8">
        <f t="shared" si="35"/>
        <v>53.137254901960787</v>
      </c>
      <c r="S38" s="8">
        <f t="shared" si="35"/>
        <v>52.186588921282798</v>
      </c>
      <c r="T38" s="8">
        <f t="shared" si="35"/>
        <v>52.935420743639924</v>
      </c>
      <c r="U38" s="8">
        <f t="shared" si="35"/>
        <v>52.885443583117997</v>
      </c>
      <c r="V38" s="8">
        <f t="shared" si="35"/>
        <v>54.974704890387862</v>
      </c>
      <c r="W38" s="8">
        <f t="shared" si="35"/>
        <v>56.809631301730626</v>
      </c>
      <c r="X38" s="8">
        <f t="shared" ref="X38:Y38" si="36">+X29/X10*100</f>
        <v>59.09412597310687</v>
      </c>
      <c r="Y38" s="8">
        <f t="shared" si="36"/>
        <v>59.148369926813039</v>
      </c>
      <c r="Z38" s="8">
        <f t="shared" ref="Z38:AA38" si="37">+Z29/Z10*100</f>
        <v>62.437185929648244</v>
      </c>
      <c r="AA38" s="8">
        <f t="shared" si="37"/>
        <v>62.358546754020253</v>
      </c>
      <c r="AC38" s="8">
        <f t="shared" ref="AC38:AD38" si="38">+AC29/AC10*100</f>
        <v>58.489461358313818</v>
      </c>
      <c r="AD38" s="8">
        <f t="shared" si="38"/>
        <v>59.338747099767986</v>
      </c>
      <c r="AE38" s="8">
        <f t="shared" ref="AE38:AI38" si="39">+AE29/AE10*100</f>
        <v>58.932584269662925</v>
      </c>
      <c r="AF38" s="8">
        <f t="shared" si="39"/>
        <v>62.401055408970976</v>
      </c>
      <c r="AG38" s="8">
        <f t="shared" si="39"/>
        <v>60.14091595369905</v>
      </c>
      <c r="AH38" s="8">
        <f t="shared" si="39"/>
        <v>62.641315519013361</v>
      </c>
      <c r="AI38" s="8">
        <f t="shared" si="39"/>
        <v>62.855787476280831</v>
      </c>
    </row>
    <row r="39" spans="1:35" ht="15" customHeight="1" x14ac:dyDescent="0.25">
      <c r="A39" s="5"/>
      <c r="B39" s="8"/>
      <c r="C39" s="8"/>
      <c r="D39" s="8"/>
      <c r="E39" s="8"/>
      <c r="F39" s="8"/>
      <c r="G39" s="8"/>
      <c r="H39" s="8"/>
      <c r="I39" s="8"/>
      <c r="J39" s="8"/>
      <c r="K39" s="8"/>
      <c r="L39" s="8"/>
      <c r="M39" s="8"/>
      <c r="N39" s="8"/>
      <c r="O39" s="8"/>
      <c r="P39" s="8"/>
      <c r="Q39" s="8"/>
      <c r="R39" s="8"/>
      <c r="S39" s="8"/>
      <c r="T39" s="8"/>
      <c r="U39" s="8"/>
      <c r="V39" s="8"/>
      <c r="W39" s="8"/>
    </row>
    <row r="40" spans="1:35" ht="15" customHeight="1" x14ac:dyDescent="0.25">
      <c r="B40" s="3">
        <v>1991</v>
      </c>
      <c r="C40" s="3">
        <v>1992</v>
      </c>
      <c r="D40" s="3">
        <v>1993</v>
      </c>
      <c r="E40" s="3">
        <v>1994</v>
      </c>
      <c r="F40" s="3">
        <v>1995</v>
      </c>
      <c r="G40" s="3">
        <v>1996</v>
      </c>
      <c r="H40" s="3">
        <v>1997</v>
      </c>
      <c r="I40" s="3">
        <v>1998</v>
      </c>
      <c r="J40" s="3">
        <v>1999</v>
      </c>
      <c r="K40" s="3">
        <v>2000</v>
      </c>
      <c r="L40" s="3">
        <v>2001</v>
      </c>
      <c r="M40" s="3">
        <v>2002</v>
      </c>
      <c r="N40" s="3">
        <v>2003</v>
      </c>
      <c r="O40" s="3">
        <v>2004</v>
      </c>
      <c r="P40" s="3">
        <v>2005</v>
      </c>
      <c r="Q40" s="3">
        <v>2006</v>
      </c>
      <c r="R40" s="3">
        <v>2007</v>
      </c>
      <c r="S40" s="3">
        <v>2008</v>
      </c>
      <c r="T40" s="3">
        <v>2009</v>
      </c>
      <c r="U40" s="3">
        <v>2010</v>
      </c>
      <c r="V40" s="3">
        <v>2011</v>
      </c>
      <c r="W40" s="3">
        <v>2012</v>
      </c>
      <c r="X40" s="3">
        <v>2013</v>
      </c>
      <c r="Y40" s="3">
        <v>2014</v>
      </c>
      <c r="Z40" s="3">
        <v>2015</v>
      </c>
      <c r="AA40" s="3">
        <v>2016</v>
      </c>
      <c r="AC40" s="4">
        <v>2017</v>
      </c>
      <c r="AD40" s="4">
        <v>2018</v>
      </c>
      <c r="AE40" s="4">
        <v>2019</v>
      </c>
      <c r="AF40" s="4">
        <v>2020</v>
      </c>
      <c r="AG40" s="4">
        <v>2021</v>
      </c>
      <c r="AH40" s="4">
        <v>2022</v>
      </c>
      <c r="AI40" s="4">
        <v>2023</v>
      </c>
    </row>
    <row r="41" spans="1:35" ht="15" customHeight="1" x14ac:dyDescent="0.25">
      <c r="A41" s="4" t="s">
        <v>29</v>
      </c>
      <c r="B41" s="9">
        <f>+SUM(B42:B47)</f>
        <v>100</v>
      </c>
      <c r="C41" s="9">
        <f t="shared" ref="C41:W41" si="40">+SUM(C42:C47)</f>
        <v>100.25087807325642</v>
      </c>
      <c r="D41" s="9">
        <f t="shared" si="40"/>
        <v>100</v>
      </c>
      <c r="E41" s="9">
        <f t="shared" si="40"/>
        <v>100.20894274968657</v>
      </c>
      <c r="F41" s="9">
        <f t="shared" si="40"/>
        <v>100</v>
      </c>
      <c r="G41" s="9">
        <f t="shared" si="40"/>
        <v>100</v>
      </c>
      <c r="H41" s="9">
        <f t="shared" si="40"/>
        <v>100</v>
      </c>
      <c r="I41" s="9">
        <f t="shared" si="40"/>
        <v>100.47904191616766</v>
      </c>
      <c r="J41" s="9">
        <f t="shared" si="40"/>
        <v>99.999999999999986</v>
      </c>
      <c r="K41" s="9">
        <f t="shared" si="40"/>
        <v>100</v>
      </c>
      <c r="L41" s="9">
        <f t="shared" si="40"/>
        <v>99.999999999999986</v>
      </c>
      <c r="M41" s="9">
        <f t="shared" si="40"/>
        <v>100</v>
      </c>
      <c r="N41" s="9">
        <f t="shared" si="40"/>
        <v>100</v>
      </c>
      <c r="O41" s="9">
        <f t="shared" si="40"/>
        <v>100</v>
      </c>
      <c r="P41" s="9">
        <f t="shared" si="40"/>
        <v>100</v>
      </c>
      <c r="Q41" s="9">
        <f t="shared" si="40"/>
        <v>100</v>
      </c>
      <c r="R41" s="9">
        <f t="shared" si="40"/>
        <v>100</v>
      </c>
      <c r="S41" s="9">
        <f t="shared" si="40"/>
        <v>100.00000000000001</v>
      </c>
      <c r="T41" s="9">
        <f t="shared" si="40"/>
        <v>100</v>
      </c>
      <c r="U41" s="9">
        <f t="shared" si="40"/>
        <v>99.999999999999986</v>
      </c>
      <c r="V41" s="9">
        <f t="shared" si="40"/>
        <v>100</v>
      </c>
      <c r="W41" s="9">
        <f t="shared" si="40"/>
        <v>100</v>
      </c>
      <c r="X41" s="9">
        <f t="shared" ref="X41:Y41" si="41">+SUM(X42:X47)</f>
        <v>100</v>
      </c>
      <c r="Y41" s="9">
        <f t="shared" si="41"/>
        <v>100</v>
      </c>
      <c r="Z41" s="9">
        <f t="shared" ref="Z41:AA41" si="42">+SUM(Z42:Z47)</f>
        <v>100</v>
      </c>
      <c r="AA41" s="9">
        <f t="shared" si="42"/>
        <v>99.999999999999986</v>
      </c>
      <c r="AC41" s="9">
        <f t="shared" ref="AC41:AD41" si="43">+SUM(AC42:AC47)</f>
        <v>99.957868127238243</v>
      </c>
      <c r="AD41" s="9">
        <f t="shared" si="43"/>
        <v>100</v>
      </c>
      <c r="AE41" s="9">
        <f t="shared" ref="AE41:AI41" si="44">+SUM(AE42:AE47)</f>
        <v>99.979822437449556</v>
      </c>
      <c r="AF41" s="9">
        <f t="shared" si="44"/>
        <v>99.999999999999986</v>
      </c>
      <c r="AG41" s="9">
        <f t="shared" si="44"/>
        <v>100</v>
      </c>
      <c r="AH41" s="9">
        <f t="shared" si="44"/>
        <v>99.959863536022482</v>
      </c>
      <c r="AI41" s="9">
        <f t="shared" si="44"/>
        <v>100</v>
      </c>
    </row>
    <row r="42" spans="1:35" ht="15" customHeight="1" x14ac:dyDescent="0.25">
      <c r="A42" s="5" t="s">
        <v>2</v>
      </c>
      <c r="B42" s="8">
        <f t="shared" ref="B42:W42" si="45">+B5/B$4*100</f>
        <v>9.2202318229715488</v>
      </c>
      <c r="C42" s="8">
        <f t="shared" si="45"/>
        <v>10.286001003512293</v>
      </c>
      <c r="D42" s="8">
        <f t="shared" si="45"/>
        <v>9.3430034129692832</v>
      </c>
      <c r="E42" s="8">
        <f t="shared" si="45"/>
        <v>9.3188466360217301</v>
      </c>
      <c r="F42" s="8">
        <f t="shared" si="45"/>
        <v>9.6579476861166995</v>
      </c>
      <c r="G42" s="8">
        <f t="shared" si="45"/>
        <v>9.6153846153846168</v>
      </c>
      <c r="H42" s="8">
        <f t="shared" si="45"/>
        <v>9.1643116673395237</v>
      </c>
      <c r="I42" s="8">
        <f t="shared" si="45"/>
        <v>10.139720558882235</v>
      </c>
      <c r="J42" s="8">
        <f t="shared" si="45"/>
        <v>9.3775262732417133</v>
      </c>
      <c r="K42" s="8">
        <f t="shared" si="45"/>
        <v>8.0306698950766755</v>
      </c>
      <c r="L42" s="8">
        <f t="shared" si="45"/>
        <v>8.5114806017418854</v>
      </c>
      <c r="M42" s="8">
        <f t="shared" si="45"/>
        <v>7.8462142016477054</v>
      </c>
      <c r="N42" s="8">
        <f t="shared" si="45"/>
        <v>8.1775700934579429</v>
      </c>
      <c r="O42" s="8">
        <f t="shared" si="45"/>
        <v>7.5018754688672171</v>
      </c>
      <c r="P42" s="8">
        <f t="shared" si="45"/>
        <v>7.2594650920458497</v>
      </c>
      <c r="Q42" s="8">
        <f t="shared" si="45"/>
        <v>7.6845973939191445</v>
      </c>
      <c r="R42" s="8">
        <f t="shared" si="45"/>
        <v>7.3734177215189876</v>
      </c>
      <c r="S42" s="8">
        <f t="shared" si="45"/>
        <v>7.3739887990043567</v>
      </c>
      <c r="T42" s="8">
        <f t="shared" si="45"/>
        <v>7.7855195395334755</v>
      </c>
      <c r="U42" s="8">
        <f t="shared" si="45"/>
        <v>7.574946466809422</v>
      </c>
      <c r="V42" s="8">
        <f t="shared" si="45"/>
        <v>7.3216689098250338</v>
      </c>
      <c r="W42" s="8">
        <f t="shared" si="45"/>
        <v>7.5495049504950495</v>
      </c>
      <c r="X42" s="8">
        <f t="shared" ref="X42:Y42" si="46">+X5/X$4*100</f>
        <v>7.1742652163850966</v>
      </c>
      <c r="Y42" s="8">
        <f t="shared" si="46"/>
        <v>7.1113074204947004</v>
      </c>
      <c r="Z42" s="8">
        <f t="shared" ref="Z42:AA42" si="47">+Z5/Z$4*100</f>
        <v>6.9268711130173699</v>
      </c>
      <c r="AA42" s="8">
        <f t="shared" si="47"/>
        <v>6.6035836521038851</v>
      </c>
      <c r="AC42" s="8">
        <f t="shared" ref="AC42:AD42" si="48">+AC5/AC$4*100</f>
        <v>7.8575942700653041</v>
      </c>
      <c r="AD42" s="8">
        <f t="shared" si="48"/>
        <v>7.5925538590253083</v>
      </c>
      <c r="AE42" s="8">
        <f t="shared" ref="AE42:AI42" si="49">+AE5/AE$4*100</f>
        <v>6.8603712671509278</v>
      </c>
      <c r="AF42" s="8">
        <f t="shared" si="49"/>
        <v>7.8114478114478105</v>
      </c>
      <c r="AG42" s="8">
        <f t="shared" si="49"/>
        <v>6.7829086031806858</v>
      </c>
      <c r="AH42" s="8">
        <f t="shared" si="49"/>
        <v>7.0038129640778646</v>
      </c>
      <c r="AI42" s="8">
        <f t="shared" si="49"/>
        <v>6.3671875</v>
      </c>
    </row>
    <row r="43" spans="1:35" ht="15" customHeight="1" x14ac:dyDescent="0.25">
      <c r="A43" s="5" t="s">
        <v>3</v>
      </c>
      <c r="B43" s="8">
        <f t="shared" ref="B43:W43" si="50">+B6/B$4*100</f>
        <v>21.654373024236037</v>
      </c>
      <c r="C43" s="8">
        <f t="shared" si="50"/>
        <v>18.665328650275967</v>
      </c>
      <c r="D43" s="8">
        <f t="shared" si="50"/>
        <v>17.662116040955631</v>
      </c>
      <c r="E43" s="8">
        <f t="shared" si="50"/>
        <v>19.598829920601755</v>
      </c>
      <c r="F43" s="8">
        <f t="shared" si="50"/>
        <v>18.229376257545272</v>
      </c>
      <c r="G43" s="8">
        <f t="shared" si="50"/>
        <v>19.192307692307693</v>
      </c>
      <c r="H43" s="8">
        <f t="shared" si="50"/>
        <v>18.813080339119903</v>
      </c>
      <c r="I43" s="8">
        <f t="shared" si="50"/>
        <v>18.043912175648703</v>
      </c>
      <c r="J43" s="8">
        <f t="shared" si="50"/>
        <v>18.755052546483427</v>
      </c>
      <c r="K43" s="8">
        <f t="shared" si="50"/>
        <v>22.114608555286523</v>
      </c>
      <c r="L43" s="8">
        <f t="shared" si="50"/>
        <v>19.556611243072052</v>
      </c>
      <c r="M43" s="8">
        <f t="shared" si="50"/>
        <v>17.771675166732052</v>
      </c>
      <c r="N43" s="8">
        <f t="shared" si="50"/>
        <v>19.197819314641745</v>
      </c>
      <c r="O43" s="8">
        <f t="shared" si="50"/>
        <v>15.603900975243812</v>
      </c>
      <c r="P43" s="8">
        <f t="shared" si="50"/>
        <v>17.853421326849599</v>
      </c>
      <c r="Q43" s="8">
        <f t="shared" si="50"/>
        <v>18.910791847644504</v>
      </c>
      <c r="R43" s="8">
        <f t="shared" si="50"/>
        <v>18.702531645569621</v>
      </c>
      <c r="S43" s="8">
        <f t="shared" si="50"/>
        <v>18.886123210952086</v>
      </c>
      <c r="T43" s="8">
        <f t="shared" si="50"/>
        <v>20.478642835504392</v>
      </c>
      <c r="U43" s="8">
        <f t="shared" si="50"/>
        <v>19.271948608137045</v>
      </c>
      <c r="V43" s="8">
        <f t="shared" si="50"/>
        <v>19.084791386271871</v>
      </c>
      <c r="W43" s="8">
        <f t="shared" si="50"/>
        <v>19.900990099009903</v>
      </c>
      <c r="X43" s="8">
        <f t="shared" ref="X43:Y43" si="51">+X6/X$4*100</f>
        <v>20.087942605878268</v>
      </c>
      <c r="Y43" s="8">
        <f t="shared" si="51"/>
        <v>20.163427561837455</v>
      </c>
      <c r="Z43" s="8">
        <f t="shared" ref="Z43:AA43" si="52">+Z6/Z$4*100</f>
        <v>20.759167917649581</v>
      </c>
      <c r="AA43" s="8">
        <f t="shared" si="52"/>
        <v>21.079122206563316</v>
      </c>
      <c r="AC43" s="8">
        <f t="shared" ref="AC43:AD43" si="53">+AC6/AC$4*100</f>
        <v>19.570254897830207</v>
      </c>
      <c r="AD43" s="8">
        <f t="shared" si="53"/>
        <v>19.201003974064005</v>
      </c>
      <c r="AE43" s="8">
        <f t="shared" ref="AE43:AI43" si="54">+AE6/AE$4*100</f>
        <v>17.009685230024214</v>
      </c>
      <c r="AF43" s="8">
        <f t="shared" si="54"/>
        <v>18.56341189674523</v>
      </c>
      <c r="AG43" s="8">
        <f t="shared" si="54"/>
        <v>17.991952481318261</v>
      </c>
      <c r="AH43" s="8">
        <f t="shared" si="54"/>
        <v>16.596427854706</v>
      </c>
      <c r="AI43" s="8">
        <f t="shared" si="54"/>
        <v>14.8046875</v>
      </c>
    </row>
    <row r="44" spans="1:35" ht="15" customHeight="1" x14ac:dyDescent="0.25">
      <c r="A44" s="5" t="s">
        <v>4</v>
      </c>
      <c r="B44" s="8">
        <f t="shared" ref="B44:W44" si="55">+B7/B$4*100</f>
        <v>23.919915700737619</v>
      </c>
      <c r="C44" s="8">
        <f t="shared" si="55"/>
        <v>24.134470647265431</v>
      </c>
      <c r="D44" s="8">
        <f t="shared" si="55"/>
        <v>22.525597269624573</v>
      </c>
      <c r="E44" s="8">
        <f t="shared" si="55"/>
        <v>21.56289176765566</v>
      </c>
      <c r="F44" s="8">
        <f t="shared" si="55"/>
        <v>21.448692152917506</v>
      </c>
      <c r="G44" s="8">
        <f t="shared" si="55"/>
        <v>22.846153846153847</v>
      </c>
      <c r="H44" s="8">
        <f t="shared" si="55"/>
        <v>19.418651594670973</v>
      </c>
      <c r="I44" s="8">
        <f t="shared" si="55"/>
        <v>19.800399201596807</v>
      </c>
      <c r="J44" s="8">
        <f t="shared" si="55"/>
        <v>18.755052546483427</v>
      </c>
      <c r="K44" s="8">
        <f t="shared" si="55"/>
        <v>17.998385794995965</v>
      </c>
      <c r="L44" s="8">
        <f t="shared" si="55"/>
        <v>20.98178939034046</v>
      </c>
      <c r="M44" s="8">
        <f t="shared" si="55"/>
        <v>18.320910160847394</v>
      </c>
      <c r="N44" s="8">
        <f t="shared" si="55"/>
        <v>18.613707165109034</v>
      </c>
      <c r="O44" s="8">
        <f t="shared" si="55"/>
        <v>18.717179294823705</v>
      </c>
      <c r="P44" s="8">
        <f t="shared" si="55"/>
        <v>17.645015630427231</v>
      </c>
      <c r="Q44" s="8">
        <f t="shared" si="55"/>
        <v>16.004009355162044</v>
      </c>
      <c r="R44" s="8">
        <f t="shared" si="55"/>
        <v>15.854430379746837</v>
      </c>
      <c r="S44" s="8">
        <f t="shared" si="55"/>
        <v>15.214685749844431</v>
      </c>
      <c r="T44" s="8">
        <f t="shared" si="55"/>
        <v>15.843683732202363</v>
      </c>
      <c r="U44" s="8">
        <f t="shared" si="55"/>
        <v>16.755888650963595</v>
      </c>
      <c r="V44" s="8">
        <f t="shared" si="55"/>
        <v>16.123822341857334</v>
      </c>
      <c r="W44" s="8">
        <f t="shared" si="55"/>
        <v>15.470297029702969</v>
      </c>
      <c r="X44" s="8">
        <f t="shared" ref="X44:Y44" si="56">+X7/X$4*100</f>
        <v>14.857671835223327</v>
      </c>
      <c r="Y44" s="8">
        <f t="shared" si="56"/>
        <v>13.825088339222615</v>
      </c>
      <c r="Z44" s="8">
        <f t="shared" ref="Z44:AA44" si="57">+Z7/Z$4*100</f>
        <v>13.660733433411968</v>
      </c>
      <c r="AA44" s="8">
        <f t="shared" si="57"/>
        <v>14.656734447352527</v>
      </c>
      <c r="AC44" s="8">
        <f t="shared" ref="AC44:AD44" si="58">+AC7/AC$4*100</f>
        <v>18.432694333263115</v>
      </c>
      <c r="AD44" s="8">
        <f t="shared" si="58"/>
        <v>18.866345952729553</v>
      </c>
      <c r="AE44" s="8">
        <f t="shared" ref="AE44:AI44" si="59">+AE7/AE$4*100</f>
        <v>20.419693301049232</v>
      </c>
      <c r="AF44" s="8">
        <f t="shared" si="59"/>
        <v>20.336700336700336</v>
      </c>
      <c r="AG44" s="8">
        <f t="shared" si="59"/>
        <v>19.33320559494156</v>
      </c>
      <c r="AH44" s="8">
        <f t="shared" si="59"/>
        <v>21.352598836042542</v>
      </c>
      <c r="AI44" s="8">
        <f t="shared" si="59"/>
        <v>21.38671875</v>
      </c>
    </row>
    <row r="45" spans="1:35" ht="15" customHeight="1" x14ac:dyDescent="0.25">
      <c r="A45" s="5" t="s">
        <v>5</v>
      </c>
      <c r="B45" s="8">
        <f t="shared" ref="B45:W45" si="60">+B8/B$4*100</f>
        <v>15.121180189673341</v>
      </c>
      <c r="C45" s="8">
        <f t="shared" si="60"/>
        <v>15.052684395383844</v>
      </c>
      <c r="D45" s="8">
        <f t="shared" si="60"/>
        <v>16.723549488054605</v>
      </c>
      <c r="E45" s="8">
        <f t="shared" si="60"/>
        <v>15.587129126619306</v>
      </c>
      <c r="F45" s="8">
        <f t="shared" si="60"/>
        <v>16.458752515090545</v>
      </c>
      <c r="G45" s="8">
        <f t="shared" si="60"/>
        <v>15.423076923076923</v>
      </c>
      <c r="H45" s="8">
        <f t="shared" si="60"/>
        <v>18.167137666532096</v>
      </c>
      <c r="I45" s="8">
        <f t="shared" si="60"/>
        <v>17.445109780439122</v>
      </c>
      <c r="J45" s="8">
        <f t="shared" si="60"/>
        <v>16.976556184316895</v>
      </c>
      <c r="K45" s="8">
        <f t="shared" si="60"/>
        <v>15.980629539951574</v>
      </c>
      <c r="L45" s="8">
        <f t="shared" si="60"/>
        <v>15.439429928741092</v>
      </c>
      <c r="M45" s="8">
        <f t="shared" si="60"/>
        <v>17.418595527657903</v>
      </c>
      <c r="N45" s="8">
        <f t="shared" si="60"/>
        <v>17.640186915887853</v>
      </c>
      <c r="O45" s="8">
        <f t="shared" si="60"/>
        <v>18.117029257314329</v>
      </c>
      <c r="P45" s="8">
        <f t="shared" si="60"/>
        <v>19.346995484543246</v>
      </c>
      <c r="Q45" s="8">
        <f t="shared" si="60"/>
        <v>17.875041764116268</v>
      </c>
      <c r="R45" s="8">
        <f t="shared" si="60"/>
        <v>17.373417721518987</v>
      </c>
      <c r="S45" s="8">
        <f t="shared" si="60"/>
        <v>17.517112632233978</v>
      </c>
      <c r="T45" s="8">
        <f t="shared" si="60"/>
        <v>18.206604059375948</v>
      </c>
      <c r="U45" s="8">
        <f t="shared" si="60"/>
        <v>18.977516059957171</v>
      </c>
      <c r="V45" s="8">
        <f t="shared" si="60"/>
        <v>19.353970390309556</v>
      </c>
      <c r="W45" s="8">
        <f t="shared" si="60"/>
        <v>17.574257425742573</v>
      </c>
      <c r="X45" s="8">
        <f t="shared" ref="X45:Y45" si="61">+X8/X$4*100</f>
        <v>18.699375144642445</v>
      </c>
      <c r="Y45" s="8">
        <f t="shared" si="61"/>
        <v>18.197879858657242</v>
      </c>
      <c r="Z45" s="8">
        <f t="shared" ref="Z45:AA45" si="62">+Z8/Z$4*100</f>
        <v>17.60669097147759</v>
      </c>
      <c r="AA45" s="8">
        <f t="shared" si="62"/>
        <v>16.347896114354739</v>
      </c>
      <c r="AC45" s="8">
        <f t="shared" ref="AC45:AD45" si="63">+AC8/AC$4*100</f>
        <v>11.27027596376659</v>
      </c>
      <c r="AD45" s="8">
        <f t="shared" si="63"/>
        <v>11.71303074670571</v>
      </c>
      <c r="AE45" s="8">
        <f t="shared" ref="AE45:AI45" si="64">+AE8/AE$4*100</f>
        <v>13.539144471347861</v>
      </c>
      <c r="AF45" s="8">
        <f t="shared" si="64"/>
        <v>12.188552188552189</v>
      </c>
      <c r="AG45" s="8">
        <f t="shared" si="64"/>
        <v>11.803027399885035</v>
      </c>
      <c r="AH45" s="8">
        <f t="shared" si="64"/>
        <v>9.2514549468191856</v>
      </c>
      <c r="AI45" s="8">
        <f t="shared" si="64"/>
        <v>9.00390625</v>
      </c>
    </row>
    <row r="46" spans="1:35" ht="15" customHeight="1" x14ac:dyDescent="0.25">
      <c r="A46" s="5" t="s">
        <v>6</v>
      </c>
      <c r="B46" s="8">
        <f t="shared" ref="B46:W46" si="65">+B9/B$4*100</f>
        <v>5.2687038988408856</v>
      </c>
      <c r="C46" s="8">
        <f t="shared" si="65"/>
        <v>6.3221274460612138</v>
      </c>
      <c r="D46" s="8">
        <f t="shared" si="65"/>
        <v>6.7832764505119449</v>
      </c>
      <c r="E46" s="8">
        <f t="shared" si="65"/>
        <v>7.438361888842457</v>
      </c>
      <c r="F46" s="8">
        <f t="shared" si="65"/>
        <v>8.2092555331991939</v>
      </c>
      <c r="G46" s="8">
        <f t="shared" si="65"/>
        <v>7.3461538461538467</v>
      </c>
      <c r="H46" s="8">
        <f t="shared" si="65"/>
        <v>8.3165119095680264</v>
      </c>
      <c r="I46" s="8">
        <f t="shared" si="65"/>
        <v>7.8243512974051894</v>
      </c>
      <c r="J46" s="8">
        <f t="shared" si="65"/>
        <v>8.8520614389652383</v>
      </c>
      <c r="K46" s="8">
        <f t="shared" si="65"/>
        <v>8.4342211460855534</v>
      </c>
      <c r="L46" s="8">
        <f t="shared" si="65"/>
        <v>9.0657165479018218</v>
      </c>
      <c r="M46" s="8">
        <f t="shared" si="65"/>
        <v>10.35700274617497</v>
      </c>
      <c r="N46" s="8">
        <f t="shared" si="65"/>
        <v>8.5280373831775691</v>
      </c>
      <c r="O46" s="8">
        <f t="shared" si="65"/>
        <v>9.7149287321830453</v>
      </c>
      <c r="P46" s="8">
        <f t="shared" si="65"/>
        <v>7.6762764848905878</v>
      </c>
      <c r="Q46" s="8">
        <f t="shared" si="65"/>
        <v>8.3528232542599401</v>
      </c>
      <c r="R46" s="8">
        <f t="shared" si="65"/>
        <v>8.4177215189873422</v>
      </c>
      <c r="S46" s="8">
        <f t="shared" si="65"/>
        <v>8.991910392034848</v>
      </c>
      <c r="T46" s="8">
        <f t="shared" si="65"/>
        <v>6.7252347773401997</v>
      </c>
      <c r="U46" s="8">
        <f t="shared" si="65"/>
        <v>6.3436830835117766</v>
      </c>
      <c r="V46" s="8">
        <f t="shared" si="65"/>
        <v>6.1911170928667563</v>
      </c>
      <c r="W46" s="8">
        <f t="shared" si="65"/>
        <v>6.608910891089109</v>
      </c>
      <c r="X46" s="8">
        <f t="shared" ref="X46:Y46" si="66">+X9/X$4*100</f>
        <v>6.4799814857671834</v>
      </c>
      <c r="Y46" s="8">
        <f t="shared" si="66"/>
        <v>7.508833922261485</v>
      </c>
      <c r="Z46" s="8">
        <f t="shared" ref="Z46:AA46" si="67">+Z9/Z$4*100</f>
        <v>6.9054256916148402</v>
      </c>
      <c r="AA46" s="8">
        <f t="shared" si="67"/>
        <v>7.5095631165693577</v>
      </c>
      <c r="AC46" s="8">
        <f t="shared" ref="AC46:AD46" si="68">+AC9/AC$4*100</f>
        <v>6.8464293237834433</v>
      </c>
      <c r="AD46" s="8">
        <f t="shared" si="68"/>
        <v>6.5676636686885583</v>
      </c>
      <c r="AE46" s="8">
        <f t="shared" ref="AE46:AI46" si="69">+AE9/AE$4*100</f>
        <v>6.2348668280871671</v>
      </c>
      <c r="AF46" s="8">
        <f t="shared" si="69"/>
        <v>7.0707070707070701</v>
      </c>
      <c r="AG46" s="8">
        <f t="shared" si="69"/>
        <v>6.0164782525388008</v>
      </c>
      <c r="AH46" s="8">
        <f t="shared" si="69"/>
        <v>6.7027894842464377</v>
      </c>
      <c r="AI46" s="8">
        <f t="shared" si="69"/>
        <v>7.2656250000000009</v>
      </c>
    </row>
    <row r="47" spans="1:35" ht="15" customHeight="1" x14ac:dyDescent="0.25">
      <c r="A47" s="5" t="s">
        <v>7</v>
      </c>
      <c r="B47" s="8">
        <f t="shared" ref="B47:W47" si="70">+B10/B$4*100</f>
        <v>24.81559536354057</v>
      </c>
      <c r="C47" s="8">
        <f t="shared" si="70"/>
        <v>25.790265930757649</v>
      </c>
      <c r="D47" s="8">
        <f t="shared" si="70"/>
        <v>26.962457337883961</v>
      </c>
      <c r="E47" s="8">
        <f t="shared" si="70"/>
        <v>26.702883409945677</v>
      </c>
      <c r="F47" s="8">
        <f t="shared" si="70"/>
        <v>25.995975855130787</v>
      </c>
      <c r="G47" s="8">
        <f t="shared" si="70"/>
        <v>25.576923076923073</v>
      </c>
      <c r="H47" s="8">
        <f t="shared" si="70"/>
        <v>26.120306822769479</v>
      </c>
      <c r="I47" s="8">
        <f t="shared" si="70"/>
        <v>27.225548902195605</v>
      </c>
      <c r="J47" s="8">
        <f t="shared" si="70"/>
        <v>27.283751010509295</v>
      </c>
      <c r="K47" s="8">
        <f t="shared" si="70"/>
        <v>27.441485068603711</v>
      </c>
      <c r="L47" s="8">
        <f t="shared" si="70"/>
        <v>26.444972288202688</v>
      </c>
      <c r="M47" s="8">
        <f t="shared" si="70"/>
        <v>28.285602196939973</v>
      </c>
      <c r="N47" s="8">
        <f t="shared" si="70"/>
        <v>27.842679127725855</v>
      </c>
      <c r="O47" s="8">
        <f t="shared" si="70"/>
        <v>30.34508627156789</v>
      </c>
      <c r="P47" s="8">
        <f t="shared" si="70"/>
        <v>30.218825981243487</v>
      </c>
      <c r="Q47" s="8">
        <f t="shared" si="70"/>
        <v>31.172736384898098</v>
      </c>
      <c r="R47" s="8">
        <f t="shared" si="70"/>
        <v>32.278481012658226</v>
      </c>
      <c r="S47" s="8">
        <f t="shared" si="70"/>
        <v>32.016179215930308</v>
      </c>
      <c r="T47" s="8">
        <f t="shared" si="70"/>
        <v>30.960315056043626</v>
      </c>
      <c r="U47" s="8">
        <f t="shared" si="70"/>
        <v>31.076017130620986</v>
      </c>
      <c r="V47" s="8">
        <f t="shared" si="70"/>
        <v>31.92462987886945</v>
      </c>
      <c r="W47" s="8">
        <f t="shared" si="70"/>
        <v>32.896039603960396</v>
      </c>
      <c r="X47" s="8">
        <f t="shared" ref="X47:Y47" si="71">+X10/X$4*100</f>
        <v>32.700763712103679</v>
      </c>
      <c r="Y47" s="8">
        <f t="shared" si="71"/>
        <v>33.193462897526501</v>
      </c>
      <c r="Z47" s="8">
        <f t="shared" ref="Z47:AA47" si="72">+Z10/Z$4*100</f>
        <v>34.141110872828648</v>
      </c>
      <c r="AA47" s="8">
        <f t="shared" si="72"/>
        <v>33.803100463056168</v>
      </c>
      <c r="AC47" s="8">
        <f t="shared" ref="AC47:AD47" si="73">+AC10/AC$4*100</f>
        <v>35.980619338529593</v>
      </c>
      <c r="AD47" s="8">
        <f t="shared" si="73"/>
        <v>36.059401798786865</v>
      </c>
      <c r="AE47" s="8">
        <f t="shared" ref="AE47:AI47" si="74">+AE10/AE$4*100</f>
        <v>35.916061339790147</v>
      </c>
      <c r="AF47" s="8">
        <f t="shared" si="74"/>
        <v>34.029180695847359</v>
      </c>
      <c r="AG47" s="8">
        <f t="shared" si="74"/>
        <v>38.072427668135653</v>
      </c>
      <c r="AH47" s="8">
        <f t="shared" si="74"/>
        <v>39.052779450130444</v>
      </c>
      <c r="AI47" s="8">
        <f t="shared" si="74"/>
        <v>41.171875</v>
      </c>
    </row>
    <row r="48" spans="1:35" ht="15" customHeight="1" x14ac:dyDescent="0.25">
      <c r="A48" s="5"/>
      <c r="B48" s="8"/>
      <c r="C48" s="8"/>
      <c r="D48" s="8"/>
      <c r="E48" s="8"/>
      <c r="F48" s="8"/>
      <c r="G48" s="8"/>
      <c r="H48" s="8"/>
      <c r="I48" s="8"/>
      <c r="J48" s="8"/>
      <c r="K48" s="8"/>
      <c r="L48" s="8"/>
      <c r="M48" s="8"/>
      <c r="N48" s="8"/>
      <c r="O48" s="8"/>
      <c r="P48" s="8"/>
      <c r="Q48" s="8"/>
      <c r="R48" s="8"/>
      <c r="S48" s="8"/>
      <c r="T48" s="8"/>
      <c r="U48" s="8"/>
      <c r="V48" s="8"/>
      <c r="W48" s="8"/>
      <c r="X48" s="8"/>
      <c r="Y48" s="6"/>
    </row>
    <row r="49" spans="1:35" ht="15" customHeight="1" x14ac:dyDescent="0.25">
      <c r="A49" s="3" t="s">
        <v>36</v>
      </c>
      <c r="B49" s="3">
        <v>1991</v>
      </c>
      <c r="C49" s="3">
        <v>1992</v>
      </c>
      <c r="D49" s="3">
        <v>1993</v>
      </c>
      <c r="E49" s="3">
        <v>1994</v>
      </c>
      <c r="F49" s="3">
        <v>1995</v>
      </c>
      <c r="G49" s="3">
        <v>1996</v>
      </c>
      <c r="H49" s="3">
        <v>1997</v>
      </c>
      <c r="I49" s="3">
        <v>1998</v>
      </c>
      <c r="J49" s="3">
        <v>1999</v>
      </c>
      <c r="K49" s="3">
        <v>2000</v>
      </c>
      <c r="L49" s="3">
        <v>2001</v>
      </c>
      <c r="M49" s="3">
        <v>2002</v>
      </c>
      <c r="N49" s="3">
        <v>2003</v>
      </c>
      <c r="O49" s="3">
        <v>2004</v>
      </c>
      <c r="P49" s="3">
        <v>2005</v>
      </c>
      <c r="Q49" s="3">
        <v>2006</v>
      </c>
      <c r="R49" s="3">
        <v>2007</v>
      </c>
      <c r="S49" s="3">
        <v>2008</v>
      </c>
      <c r="T49" s="3">
        <v>2009</v>
      </c>
      <c r="U49" s="3">
        <v>2010</v>
      </c>
      <c r="V49" s="3">
        <v>2011</v>
      </c>
      <c r="W49" s="3">
        <v>2012</v>
      </c>
      <c r="X49" s="3">
        <v>2013</v>
      </c>
      <c r="Y49" s="3">
        <v>2014</v>
      </c>
      <c r="Z49" s="3">
        <v>2015</v>
      </c>
      <c r="AA49" s="3">
        <v>2016</v>
      </c>
      <c r="AC49" s="4">
        <v>2017</v>
      </c>
      <c r="AD49" s="4">
        <v>2018</v>
      </c>
      <c r="AE49" s="4">
        <v>2019</v>
      </c>
      <c r="AF49" s="4">
        <v>2020</v>
      </c>
      <c r="AG49" s="4">
        <v>2021</v>
      </c>
      <c r="AH49" s="4">
        <v>2022</v>
      </c>
      <c r="AI49" s="4">
        <v>2023</v>
      </c>
    </row>
    <row r="50" spans="1:35" ht="15" customHeight="1" x14ac:dyDescent="0.25">
      <c r="A50" s="5" t="s">
        <v>33</v>
      </c>
      <c r="B50" s="8">
        <f>+B42</f>
        <v>9.2202318229715488</v>
      </c>
      <c r="C50" s="8">
        <f t="shared" ref="C50:X50" si="75">+C42</f>
        <v>10.286001003512293</v>
      </c>
      <c r="D50" s="8">
        <f t="shared" si="75"/>
        <v>9.3430034129692832</v>
      </c>
      <c r="E50" s="8">
        <f t="shared" si="75"/>
        <v>9.3188466360217301</v>
      </c>
      <c r="F50" s="8">
        <f t="shared" si="75"/>
        <v>9.6579476861166995</v>
      </c>
      <c r="G50" s="8">
        <f t="shared" si="75"/>
        <v>9.6153846153846168</v>
      </c>
      <c r="H50" s="8">
        <f t="shared" si="75"/>
        <v>9.1643116673395237</v>
      </c>
      <c r="I50" s="8">
        <f t="shared" si="75"/>
        <v>10.139720558882235</v>
      </c>
      <c r="J50" s="8">
        <f t="shared" si="75"/>
        <v>9.3775262732417133</v>
      </c>
      <c r="K50" s="8">
        <f t="shared" si="75"/>
        <v>8.0306698950766755</v>
      </c>
      <c r="L50" s="8">
        <f t="shared" si="75"/>
        <v>8.5114806017418854</v>
      </c>
      <c r="M50" s="8">
        <f t="shared" si="75"/>
        <v>7.8462142016477054</v>
      </c>
      <c r="N50" s="8">
        <f t="shared" si="75"/>
        <v>8.1775700934579429</v>
      </c>
      <c r="O50" s="8">
        <f t="shared" si="75"/>
        <v>7.5018754688672171</v>
      </c>
      <c r="P50" s="8">
        <f t="shared" si="75"/>
        <v>7.2594650920458497</v>
      </c>
      <c r="Q50" s="8">
        <f t="shared" si="75"/>
        <v>7.6845973939191445</v>
      </c>
      <c r="R50" s="8">
        <f t="shared" si="75"/>
        <v>7.3734177215189876</v>
      </c>
      <c r="S50" s="8">
        <f t="shared" si="75"/>
        <v>7.3739887990043567</v>
      </c>
      <c r="T50" s="8">
        <f t="shared" si="75"/>
        <v>7.7855195395334755</v>
      </c>
      <c r="U50" s="8">
        <f t="shared" si="75"/>
        <v>7.574946466809422</v>
      </c>
      <c r="V50" s="8">
        <f t="shared" si="75"/>
        <v>7.3216689098250338</v>
      </c>
      <c r="W50" s="8">
        <f t="shared" si="75"/>
        <v>7.5495049504950495</v>
      </c>
      <c r="X50" s="8">
        <f t="shared" si="75"/>
        <v>7.1742652163850966</v>
      </c>
      <c r="Y50" s="8">
        <f t="shared" ref="Y50:Z50" si="76">+Y42</f>
        <v>7.1113074204947004</v>
      </c>
      <c r="Z50" s="8">
        <f t="shared" si="76"/>
        <v>6.9268711130173699</v>
      </c>
      <c r="AA50" s="8">
        <f t="shared" ref="AA50:AC50" si="77">+AA42</f>
        <v>6.6035836521038851</v>
      </c>
      <c r="AC50" s="8">
        <f t="shared" si="77"/>
        <v>7.8575942700653041</v>
      </c>
      <c r="AD50" s="8">
        <f t="shared" ref="AD50:AG50" si="78">+AD42</f>
        <v>7.5925538590253083</v>
      </c>
      <c r="AE50" s="8">
        <f t="shared" si="78"/>
        <v>6.8603712671509278</v>
      </c>
      <c r="AF50" s="8">
        <f t="shared" si="78"/>
        <v>7.8114478114478105</v>
      </c>
      <c r="AG50" s="8">
        <f t="shared" si="78"/>
        <v>6.7829086031806858</v>
      </c>
      <c r="AH50" s="8">
        <v>7.0066251756675371</v>
      </c>
      <c r="AI50" s="8">
        <v>6.3671875</v>
      </c>
    </row>
    <row r="51" spans="1:35" ht="15" customHeight="1" x14ac:dyDescent="0.25">
      <c r="A51" s="5" t="s">
        <v>31</v>
      </c>
      <c r="B51" s="8">
        <f>+B44+B45+B46</f>
        <v>44.309799789251841</v>
      </c>
      <c r="C51" s="8">
        <f t="shared" ref="C51:Y51" si="79">+C44+C45+C46</f>
        <v>45.50928248871049</v>
      </c>
      <c r="D51" s="8">
        <f t="shared" si="79"/>
        <v>46.032423208191119</v>
      </c>
      <c r="E51" s="8">
        <f t="shared" si="79"/>
        <v>44.588382783117424</v>
      </c>
      <c r="F51" s="8">
        <f t="shared" si="79"/>
        <v>46.116700201207252</v>
      </c>
      <c r="G51" s="8">
        <f t="shared" si="79"/>
        <v>45.61538461538462</v>
      </c>
      <c r="H51" s="8">
        <f t="shared" si="79"/>
        <v>45.902301170771096</v>
      </c>
      <c r="I51" s="8">
        <f t="shared" si="79"/>
        <v>45.069860279441116</v>
      </c>
      <c r="J51" s="8">
        <f t="shared" si="79"/>
        <v>44.583670169765554</v>
      </c>
      <c r="K51" s="8">
        <f t="shared" si="79"/>
        <v>42.413236481033096</v>
      </c>
      <c r="L51" s="8">
        <f t="shared" si="79"/>
        <v>45.486935866983373</v>
      </c>
      <c r="M51" s="8">
        <f t="shared" si="79"/>
        <v>46.096508434680267</v>
      </c>
      <c r="N51" s="8">
        <f t="shared" si="79"/>
        <v>44.781931464174455</v>
      </c>
      <c r="O51" s="8">
        <f t="shared" si="79"/>
        <v>46.549137284321084</v>
      </c>
      <c r="P51" s="8">
        <f t="shared" si="79"/>
        <v>44.668287599861067</v>
      </c>
      <c r="Q51" s="8">
        <f t="shared" si="79"/>
        <v>42.231874373538254</v>
      </c>
      <c r="R51" s="8">
        <f t="shared" si="79"/>
        <v>41.645569620253163</v>
      </c>
      <c r="S51" s="8">
        <f t="shared" si="79"/>
        <v>41.723708774113256</v>
      </c>
      <c r="T51" s="8">
        <f t="shared" si="79"/>
        <v>40.775522568918511</v>
      </c>
      <c r="U51" s="8">
        <f t="shared" si="79"/>
        <v>42.077087794432543</v>
      </c>
      <c r="V51" s="8">
        <f t="shared" si="79"/>
        <v>41.668909825033644</v>
      </c>
      <c r="W51" s="8">
        <f t="shared" si="79"/>
        <v>39.653465346534652</v>
      </c>
      <c r="X51" s="8">
        <f t="shared" si="79"/>
        <v>40.037028465632957</v>
      </c>
      <c r="Y51" s="8">
        <f t="shared" si="79"/>
        <v>39.531802120141343</v>
      </c>
      <c r="Z51" s="8">
        <f t="shared" ref="Z51:AA51" si="80">+Z44+Z45+Z46</f>
        <v>38.172850096504398</v>
      </c>
      <c r="AA51" s="8">
        <f t="shared" si="80"/>
        <v>38.514193678276627</v>
      </c>
      <c r="AC51" s="8">
        <f t="shared" ref="AC51:AD51" si="81">+AC44+AC45+AC46</f>
        <v>36.549399620813148</v>
      </c>
      <c r="AD51" s="8">
        <f t="shared" si="81"/>
        <v>37.147040368123825</v>
      </c>
      <c r="AE51" s="8">
        <f t="shared" ref="AE51:AG51" si="82">+AE44+AE45+AE46</f>
        <v>40.193704600484253</v>
      </c>
      <c r="AF51" s="8">
        <f t="shared" si="82"/>
        <v>39.595959595959599</v>
      </c>
      <c r="AG51" s="8">
        <f t="shared" si="82"/>
        <v>37.152711247365396</v>
      </c>
      <c r="AH51" s="8">
        <v>37.321822927123065</v>
      </c>
      <c r="AI51" s="8">
        <v>37.65625</v>
      </c>
    </row>
    <row r="52" spans="1:35" ht="15" customHeight="1" x14ac:dyDescent="0.25">
      <c r="A52" s="5" t="s">
        <v>32</v>
      </c>
      <c r="B52" s="8">
        <f>+B43</f>
        <v>21.654373024236037</v>
      </c>
      <c r="C52" s="8">
        <f t="shared" ref="C52:X52" si="83">+C43</f>
        <v>18.665328650275967</v>
      </c>
      <c r="D52" s="8">
        <f t="shared" si="83"/>
        <v>17.662116040955631</v>
      </c>
      <c r="E52" s="8">
        <f t="shared" si="83"/>
        <v>19.598829920601755</v>
      </c>
      <c r="F52" s="8">
        <f t="shared" si="83"/>
        <v>18.229376257545272</v>
      </c>
      <c r="G52" s="8">
        <f t="shared" si="83"/>
        <v>19.192307692307693</v>
      </c>
      <c r="H52" s="8">
        <f t="shared" si="83"/>
        <v>18.813080339119903</v>
      </c>
      <c r="I52" s="8">
        <f t="shared" si="83"/>
        <v>18.043912175648703</v>
      </c>
      <c r="J52" s="8">
        <f t="shared" si="83"/>
        <v>18.755052546483427</v>
      </c>
      <c r="K52" s="8">
        <f t="shared" si="83"/>
        <v>22.114608555286523</v>
      </c>
      <c r="L52" s="8">
        <f t="shared" si="83"/>
        <v>19.556611243072052</v>
      </c>
      <c r="M52" s="8">
        <f t="shared" si="83"/>
        <v>17.771675166732052</v>
      </c>
      <c r="N52" s="8">
        <f t="shared" si="83"/>
        <v>19.197819314641745</v>
      </c>
      <c r="O52" s="8">
        <f t="shared" si="83"/>
        <v>15.603900975243812</v>
      </c>
      <c r="P52" s="8">
        <f t="shared" si="83"/>
        <v>17.853421326849599</v>
      </c>
      <c r="Q52" s="8">
        <f t="shared" si="83"/>
        <v>18.910791847644504</v>
      </c>
      <c r="R52" s="8">
        <f t="shared" si="83"/>
        <v>18.702531645569621</v>
      </c>
      <c r="S52" s="8">
        <f t="shared" si="83"/>
        <v>18.886123210952086</v>
      </c>
      <c r="T52" s="8">
        <f t="shared" si="83"/>
        <v>20.478642835504392</v>
      </c>
      <c r="U52" s="8">
        <f t="shared" si="83"/>
        <v>19.271948608137045</v>
      </c>
      <c r="V52" s="8">
        <f t="shared" si="83"/>
        <v>19.084791386271871</v>
      </c>
      <c r="W52" s="8">
        <f t="shared" si="83"/>
        <v>19.900990099009903</v>
      </c>
      <c r="X52" s="8">
        <f t="shared" si="83"/>
        <v>20.087942605878268</v>
      </c>
      <c r="Y52" s="8">
        <f t="shared" ref="Y52:Z52" si="84">+Y43</f>
        <v>20.163427561837455</v>
      </c>
      <c r="Z52" s="8">
        <f t="shared" si="84"/>
        <v>20.759167917649581</v>
      </c>
      <c r="AA52" s="8">
        <f t="shared" ref="AA52:AC52" si="85">+AA43</f>
        <v>21.079122206563316</v>
      </c>
      <c r="AC52" s="8">
        <f t="shared" si="85"/>
        <v>19.570254897830207</v>
      </c>
      <c r="AD52" s="8">
        <f t="shared" ref="AD52:AG52" si="86">+AD43</f>
        <v>19.201003974064005</v>
      </c>
      <c r="AE52" s="8">
        <f t="shared" si="86"/>
        <v>17.009685230024214</v>
      </c>
      <c r="AF52" s="8">
        <f t="shared" si="86"/>
        <v>18.56341189674523</v>
      </c>
      <c r="AG52" s="8">
        <f t="shared" si="86"/>
        <v>17.991952481318261</v>
      </c>
      <c r="AH52" s="8">
        <v>16.60309174864485</v>
      </c>
      <c r="AI52" s="8">
        <v>14.8046875</v>
      </c>
    </row>
    <row r="53" spans="1:35" ht="15" customHeight="1" x14ac:dyDescent="0.25">
      <c r="A53" s="5" t="s">
        <v>34</v>
      </c>
      <c r="B53" s="8">
        <f>+B47</f>
        <v>24.81559536354057</v>
      </c>
      <c r="C53" s="8">
        <f t="shared" ref="C53:Y53" si="87">+C47</f>
        <v>25.790265930757649</v>
      </c>
      <c r="D53" s="8">
        <f t="shared" si="87"/>
        <v>26.962457337883961</v>
      </c>
      <c r="E53" s="8">
        <f t="shared" si="87"/>
        <v>26.702883409945677</v>
      </c>
      <c r="F53" s="8">
        <f t="shared" si="87"/>
        <v>25.995975855130787</v>
      </c>
      <c r="G53" s="8">
        <f t="shared" si="87"/>
        <v>25.576923076923073</v>
      </c>
      <c r="H53" s="8">
        <f t="shared" si="87"/>
        <v>26.120306822769479</v>
      </c>
      <c r="I53" s="8">
        <f t="shared" si="87"/>
        <v>27.225548902195605</v>
      </c>
      <c r="J53" s="8">
        <f t="shared" si="87"/>
        <v>27.283751010509295</v>
      </c>
      <c r="K53" s="8">
        <f t="shared" si="87"/>
        <v>27.441485068603711</v>
      </c>
      <c r="L53" s="8">
        <f t="shared" si="87"/>
        <v>26.444972288202688</v>
      </c>
      <c r="M53" s="8">
        <f t="shared" si="87"/>
        <v>28.285602196939973</v>
      </c>
      <c r="N53" s="8">
        <f t="shared" si="87"/>
        <v>27.842679127725855</v>
      </c>
      <c r="O53" s="8">
        <f t="shared" si="87"/>
        <v>30.34508627156789</v>
      </c>
      <c r="P53" s="8">
        <f t="shared" si="87"/>
        <v>30.218825981243487</v>
      </c>
      <c r="Q53" s="8">
        <f t="shared" si="87"/>
        <v>31.172736384898098</v>
      </c>
      <c r="R53" s="8">
        <f t="shared" si="87"/>
        <v>32.278481012658226</v>
      </c>
      <c r="S53" s="8">
        <f t="shared" si="87"/>
        <v>32.016179215930308</v>
      </c>
      <c r="T53" s="8">
        <f t="shared" si="87"/>
        <v>30.960315056043626</v>
      </c>
      <c r="U53" s="8">
        <f t="shared" si="87"/>
        <v>31.076017130620986</v>
      </c>
      <c r="V53" s="8">
        <f t="shared" si="87"/>
        <v>31.92462987886945</v>
      </c>
      <c r="W53" s="8">
        <f t="shared" si="87"/>
        <v>32.896039603960396</v>
      </c>
      <c r="X53" s="8">
        <f t="shared" si="87"/>
        <v>32.700763712103679</v>
      </c>
      <c r="Y53" s="8">
        <f t="shared" si="87"/>
        <v>33.193462897526501</v>
      </c>
      <c r="Z53" s="8">
        <f t="shared" ref="Z53:AA53" si="88">+Z47</f>
        <v>34.141110872828648</v>
      </c>
      <c r="AA53" s="8">
        <f t="shared" si="88"/>
        <v>33.803100463056168</v>
      </c>
      <c r="AC53" s="8">
        <f t="shared" ref="AC53:AD53" si="89">+AC47</f>
        <v>35.980619338529593</v>
      </c>
      <c r="AD53" s="8">
        <f t="shared" si="89"/>
        <v>36.059401798786865</v>
      </c>
      <c r="AE53" s="8">
        <f t="shared" ref="AE53:AG53" si="90">+AE47</f>
        <v>35.916061339790147</v>
      </c>
      <c r="AF53" s="8">
        <f t="shared" si="90"/>
        <v>34.029180695847359</v>
      </c>
      <c r="AG53" s="8">
        <f t="shared" si="90"/>
        <v>38.072427668135653</v>
      </c>
      <c r="AH53" s="8">
        <v>39.06846014856454</v>
      </c>
      <c r="AI53" s="8">
        <v>41.171875</v>
      </c>
    </row>
    <row r="54" spans="1:35" ht="15" customHeight="1" x14ac:dyDescent="0.25">
      <c r="A54" s="5"/>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35" ht="15" customHeight="1" x14ac:dyDescent="0.25">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35" ht="15" customHeight="1" x14ac:dyDescent="0.25">
      <c r="A56" s="3" t="s">
        <v>37</v>
      </c>
      <c r="B56" s="3">
        <v>1991</v>
      </c>
      <c r="C56" s="3">
        <v>1992</v>
      </c>
      <c r="D56" s="3">
        <v>1993</v>
      </c>
      <c r="E56" s="3">
        <v>1994</v>
      </c>
      <c r="F56" s="3">
        <v>1995</v>
      </c>
      <c r="G56" s="3">
        <v>1996</v>
      </c>
      <c r="H56" s="3">
        <v>1997</v>
      </c>
      <c r="I56" s="3">
        <v>1998</v>
      </c>
      <c r="J56" s="3">
        <v>1999</v>
      </c>
      <c r="K56" s="3">
        <v>2000</v>
      </c>
      <c r="L56" s="3">
        <v>2001</v>
      </c>
      <c r="M56" s="3">
        <v>2002</v>
      </c>
      <c r="N56" s="3">
        <v>2003</v>
      </c>
      <c r="O56" s="3">
        <v>2004</v>
      </c>
      <c r="P56" s="3">
        <v>2005</v>
      </c>
      <c r="Q56" s="3">
        <v>2006</v>
      </c>
      <c r="R56" s="3">
        <v>2007</v>
      </c>
      <c r="S56" s="3">
        <v>2008</v>
      </c>
      <c r="T56" s="3">
        <v>2009</v>
      </c>
      <c r="U56" s="3">
        <v>2010</v>
      </c>
      <c r="V56" s="3">
        <v>2011</v>
      </c>
      <c r="W56" s="3">
        <v>2012</v>
      </c>
      <c r="X56" s="3">
        <v>2013</v>
      </c>
      <c r="Y56" s="3">
        <v>2014</v>
      </c>
      <c r="Z56" s="3">
        <v>2015</v>
      </c>
      <c r="AA56" s="3">
        <v>2016</v>
      </c>
      <c r="AC56" s="4">
        <v>2017</v>
      </c>
      <c r="AD56" s="4">
        <v>2018</v>
      </c>
      <c r="AE56" s="4">
        <v>2019</v>
      </c>
      <c r="AF56" s="4">
        <v>2020</v>
      </c>
      <c r="AG56" s="4">
        <v>2021</v>
      </c>
      <c r="AH56" s="4">
        <v>2022</v>
      </c>
      <c r="AI56" s="4">
        <v>2023</v>
      </c>
    </row>
    <row r="57" spans="1:35" ht="15" customHeight="1" x14ac:dyDescent="0.25">
      <c r="A57" s="5" t="s">
        <v>33</v>
      </c>
      <c r="B57" s="8">
        <f>B33</f>
        <v>20</v>
      </c>
      <c r="C57" s="8">
        <f t="shared" ref="C57:AA57" si="91">C33</f>
        <v>25.853658536585368</v>
      </c>
      <c r="D57" s="8">
        <f t="shared" si="91"/>
        <v>26.94063926940639</v>
      </c>
      <c r="E57" s="8">
        <f t="shared" si="91"/>
        <v>35.426008968609871</v>
      </c>
      <c r="F57" s="8">
        <f t="shared" si="91"/>
        <v>31.25</v>
      </c>
      <c r="G57" s="8">
        <f t="shared" si="91"/>
        <v>36.799999999999997</v>
      </c>
      <c r="H57" s="8">
        <f t="shared" si="91"/>
        <v>31.277533039647576</v>
      </c>
      <c r="I57" s="8">
        <f t="shared" si="91"/>
        <v>31.496062992125985</v>
      </c>
      <c r="J57" s="8">
        <f t="shared" si="91"/>
        <v>37.931034482758619</v>
      </c>
      <c r="K57" s="8">
        <f t="shared" si="91"/>
        <v>42.211055276381906</v>
      </c>
      <c r="L57" s="8">
        <f t="shared" si="91"/>
        <v>32.558139534883722</v>
      </c>
      <c r="M57" s="8">
        <f t="shared" si="91"/>
        <v>47</v>
      </c>
      <c r="N57" s="8">
        <f t="shared" si="91"/>
        <v>40.952380952380949</v>
      </c>
      <c r="O57" s="8">
        <f t="shared" si="91"/>
        <v>44</v>
      </c>
      <c r="P57" s="8">
        <f t="shared" si="91"/>
        <v>46.411483253588514</v>
      </c>
      <c r="Q57" s="8">
        <f t="shared" si="91"/>
        <v>39.565217391304344</v>
      </c>
      <c r="R57" s="8">
        <f t="shared" si="91"/>
        <v>42.918454935622321</v>
      </c>
      <c r="S57" s="8">
        <f t="shared" si="91"/>
        <v>40.928270042194093</v>
      </c>
      <c r="T57" s="8">
        <f t="shared" si="91"/>
        <v>45.914396887159533</v>
      </c>
      <c r="U57" s="8">
        <f t="shared" si="91"/>
        <v>48.409893992932865</v>
      </c>
      <c r="V57" s="8">
        <f t="shared" si="91"/>
        <v>44.485294117647058</v>
      </c>
      <c r="W57" s="8">
        <f t="shared" si="91"/>
        <v>39.016393442622949</v>
      </c>
      <c r="X57" s="8">
        <f t="shared" si="91"/>
        <v>45.161290322580641</v>
      </c>
      <c r="Y57" s="8">
        <f t="shared" si="91"/>
        <v>45.031055900621119</v>
      </c>
      <c r="Z57" s="8">
        <f t="shared" si="91"/>
        <v>47.678018575851397</v>
      </c>
      <c r="AA57" s="8">
        <f t="shared" si="91"/>
        <v>46.341463414634148</v>
      </c>
      <c r="AC57" s="8">
        <f t="shared" ref="AC57:AD57" si="92">AC33</f>
        <v>45.308310991957107</v>
      </c>
      <c r="AD57" s="8">
        <f t="shared" si="92"/>
        <v>48.760330578512395</v>
      </c>
      <c r="AE57" s="8">
        <f>AE33</f>
        <v>45</v>
      </c>
      <c r="AF57" s="8">
        <f t="shared" ref="AF57:AG57" si="93">AF33</f>
        <v>48.275862068965516</v>
      </c>
      <c r="AG57" s="8">
        <f t="shared" si="93"/>
        <v>55.649717514124298</v>
      </c>
      <c r="AH57" s="2">
        <v>50.4</v>
      </c>
      <c r="AI57" s="2">
        <v>50.3</v>
      </c>
    </row>
    <row r="58" spans="1:35" ht="15" customHeight="1" x14ac:dyDescent="0.25">
      <c r="A58" s="5" t="s">
        <v>31</v>
      </c>
      <c r="B58" s="8">
        <f>(B26+B27+B28)/(B7+B8+B9)*100</f>
        <v>10.701545778834721</v>
      </c>
      <c r="C58" s="8">
        <f t="shared" ref="C58:AA58" si="94">(C26+C27+C28)/(C7+C8+C9)*100</f>
        <v>12.458654906284455</v>
      </c>
      <c r="D58" s="8">
        <f t="shared" si="94"/>
        <v>12.696941612604263</v>
      </c>
      <c r="E58" s="8">
        <f t="shared" si="94"/>
        <v>16.213683223992504</v>
      </c>
      <c r="F58" s="8">
        <f t="shared" si="94"/>
        <v>17.801047120418847</v>
      </c>
      <c r="G58" s="8">
        <f t="shared" si="94"/>
        <v>17.706576728499158</v>
      </c>
      <c r="H58" s="8">
        <f t="shared" si="94"/>
        <v>19.261213720316622</v>
      </c>
      <c r="I58" s="8">
        <f t="shared" si="94"/>
        <v>17.449069973427811</v>
      </c>
      <c r="J58" s="8">
        <f t="shared" si="94"/>
        <v>22.574796010879421</v>
      </c>
      <c r="K58" s="8">
        <f t="shared" si="94"/>
        <v>23.977164605137961</v>
      </c>
      <c r="L58" s="8">
        <f t="shared" si="94"/>
        <v>22.97650130548303</v>
      </c>
      <c r="M58" s="8">
        <f t="shared" si="94"/>
        <v>25.106382978723403</v>
      </c>
      <c r="N58" s="8">
        <f t="shared" si="94"/>
        <v>28.521739130434781</v>
      </c>
      <c r="O58" s="8">
        <f t="shared" si="94"/>
        <v>29.250604351329574</v>
      </c>
      <c r="P58" s="8">
        <f t="shared" si="94"/>
        <v>27.293934681181959</v>
      </c>
      <c r="Q58" s="8">
        <f t="shared" si="94"/>
        <v>27.294303797468356</v>
      </c>
      <c r="R58" s="8">
        <f t="shared" si="94"/>
        <v>29.787234042553191</v>
      </c>
      <c r="S58" s="8">
        <f t="shared" si="94"/>
        <v>31.394481730052199</v>
      </c>
      <c r="T58" s="8">
        <f t="shared" si="94"/>
        <v>30.460624071322435</v>
      </c>
      <c r="U58" s="8">
        <f t="shared" si="94"/>
        <v>30.788804071246815</v>
      </c>
      <c r="V58" s="8">
        <f t="shared" si="94"/>
        <v>33.268733850129202</v>
      </c>
      <c r="W58" s="8">
        <f t="shared" si="94"/>
        <v>34.207240948813983</v>
      </c>
      <c r="X58" s="8">
        <f t="shared" si="94"/>
        <v>34.508670520231213</v>
      </c>
      <c r="Y58" s="8">
        <f t="shared" si="94"/>
        <v>34.63687150837989</v>
      </c>
      <c r="Z58" s="8">
        <f t="shared" si="94"/>
        <v>35.168539325842694</v>
      </c>
      <c r="AA58" s="8">
        <f t="shared" si="94"/>
        <v>35.755358076319915</v>
      </c>
      <c r="AC58" s="8">
        <f t="shared" ref="AC58:AD58" si="95">(AC26+AC27+AC28)/(AC7+AC8+AC9)*100</f>
        <v>36.195965417867434</v>
      </c>
      <c r="AD58" s="8">
        <f t="shared" si="95"/>
        <v>34.29054054054054</v>
      </c>
      <c r="AE58" s="8">
        <f t="shared" ref="AE58:AG58" si="96">(AE26+AE27+AE28)/(AE7+AE8+AE9)*100</f>
        <v>35.040160642570285</v>
      </c>
      <c r="AF58" s="8">
        <f t="shared" si="96"/>
        <v>35.600907029478456</v>
      </c>
      <c r="AG58" s="8">
        <f t="shared" si="96"/>
        <v>37.751418256833418</v>
      </c>
      <c r="AH58" s="2">
        <v>33.5</v>
      </c>
      <c r="AI58" s="2">
        <v>37.9</v>
      </c>
    </row>
    <row r="59" spans="1:35" ht="15" customHeight="1" x14ac:dyDescent="0.25">
      <c r="A59" s="5" t="s">
        <v>32</v>
      </c>
      <c r="B59" s="8">
        <f>B34</f>
        <v>24.574209245742093</v>
      </c>
      <c r="C59" s="8">
        <f t="shared" ref="C59:AA59" si="97">C34</f>
        <v>26.881720430107524</v>
      </c>
      <c r="D59" s="8">
        <f t="shared" si="97"/>
        <v>26.086956521739129</v>
      </c>
      <c r="E59" s="8">
        <f t="shared" si="97"/>
        <v>27.292110874200425</v>
      </c>
      <c r="F59" s="8">
        <f t="shared" si="97"/>
        <v>27.814569536423839</v>
      </c>
      <c r="G59" s="8">
        <f t="shared" si="97"/>
        <v>35.270541082164328</v>
      </c>
      <c r="H59" s="8">
        <f t="shared" si="97"/>
        <v>31.545064377682401</v>
      </c>
      <c r="I59" s="8">
        <f t="shared" si="97"/>
        <v>34.070796460176986</v>
      </c>
      <c r="J59" s="8">
        <f t="shared" si="97"/>
        <v>32.543103448275865</v>
      </c>
      <c r="K59" s="8">
        <f t="shared" si="97"/>
        <v>36.678832116788321</v>
      </c>
      <c r="L59" s="8">
        <f t="shared" si="97"/>
        <v>37.246963562753038</v>
      </c>
      <c r="M59" s="8">
        <f t="shared" si="97"/>
        <v>36.644591611479029</v>
      </c>
      <c r="N59" s="8">
        <f t="shared" si="97"/>
        <v>43.40770791075051</v>
      </c>
      <c r="O59" s="8">
        <f t="shared" si="97"/>
        <v>37.5</v>
      </c>
      <c r="P59" s="8">
        <f t="shared" si="97"/>
        <v>43.579766536964982</v>
      </c>
      <c r="Q59" s="8">
        <f t="shared" si="97"/>
        <v>43.639575971731446</v>
      </c>
      <c r="R59" s="8">
        <f t="shared" si="97"/>
        <v>48.561759729272417</v>
      </c>
      <c r="S59" s="8">
        <f t="shared" si="97"/>
        <v>47.116968698517297</v>
      </c>
      <c r="T59" s="8">
        <f t="shared" si="97"/>
        <v>44.970414201183431</v>
      </c>
      <c r="U59" s="8">
        <f t="shared" si="97"/>
        <v>46.666666666666664</v>
      </c>
      <c r="V59" s="8">
        <f t="shared" si="97"/>
        <v>47.672778561354015</v>
      </c>
      <c r="W59" s="8">
        <f t="shared" si="97"/>
        <v>48.880597014925378</v>
      </c>
      <c r="X59" s="8">
        <f t="shared" si="97"/>
        <v>48.963133640552996</v>
      </c>
      <c r="Y59" s="8">
        <f t="shared" si="97"/>
        <v>53.450164293537782</v>
      </c>
      <c r="Z59" s="8">
        <f t="shared" si="97"/>
        <v>53.305785123966942</v>
      </c>
      <c r="AA59" s="8">
        <f t="shared" si="97"/>
        <v>51.289398280802288</v>
      </c>
      <c r="AC59" s="8">
        <f t="shared" ref="AC59:AD59" si="98">AC34</f>
        <v>51.453175457481159</v>
      </c>
      <c r="AD59" s="8">
        <f t="shared" si="98"/>
        <v>53.485838779956431</v>
      </c>
      <c r="AE59" s="8">
        <f t="shared" ref="AE59:AG59" si="99">AE34</f>
        <v>52.313167259786475</v>
      </c>
      <c r="AF59" s="8">
        <f t="shared" si="99"/>
        <v>57.073760580411125</v>
      </c>
      <c r="AG59" s="8">
        <f t="shared" si="99"/>
        <v>51.97018104366348</v>
      </c>
      <c r="AH59" s="2">
        <v>53.6</v>
      </c>
      <c r="AI59" s="2">
        <v>57</v>
      </c>
    </row>
    <row r="60" spans="1:35" ht="15" customHeight="1" x14ac:dyDescent="0.25">
      <c r="A60" s="5" t="s">
        <v>34</v>
      </c>
      <c r="B60" s="8">
        <f>B38</f>
        <v>23.991507430997878</v>
      </c>
      <c r="C60" s="8">
        <f t="shared" ref="C60:AA60" si="100">C38</f>
        <v>25.486381322957197</v>
      </c>
      <c r="D60" s="8">
        <f t="shared" si="100"/>
        <v>25.158227848101266</v>
      </c>
      <c r="E60" s="8">
        <f t="shared" si="100"/>
        <v>27.699530516431924</v>
      </c>
      <c r="F60" s="8">
        <f t="shared" si="100"/>
        <v>28.947368421052634</v>
      </c>
      <c r="G60" s="8">
        <f t="shared" si="100"/>
        <v>35.639097744360903</v>
      </c>
      <c r="H60" s="8">
        <f t="shared" si="100"/>
        <v>37.867078825347761</v>
      </c>
      <c r="I60" s="8">
        <f t="shared" si="100"/>
        <v>43.255131964809387</v>
      </c>
      <c r="J60" s="8">
        <f t="shared" si="100"/>
        <v>37.925925925925924</v>
      </c>
      <c r="K60" s="8">
        <f t="shared" si="100"/>
        <v>39.411764705882355</v>
      </c>
      <c r="L60" s="8">
        <f t="shared" si="100"/>
        <v>41.766467065868262</v>
      </c>
      <c r="M60" s="8">
        <f t="shared" si="100"/>
        <v>45.769764216366163</v>
      </c>
      <c r="N60" s="8">
        <f t="shared" si="100"/>
        <v>42.23776223776224</v>
      </c>
      <c r="O60" s="8">
        <f t="shared" si="100"/>
        <v>44.00494437577256</v>
      </c>
      <c r="P60" s="8">
        <f t="shared" si="100"/>
        <v>48.96551724137931</v>
      </c>
      <c r="Q60" s="8">
        <f t="shared" si="100"/>
        <v>50.803858520900327</v>
      </c>
      <c r="R60" s="8">
        <f t="shared" si="100"/>
        <v>53.137254901960787</v>
      </c>
      <c r="S60" s="8">
        <f t="shared" si="100"/>
        <v>52.186588921282798</v>
      </c>
      <c r="T60" s="8">
        <f t="shared" si="100"/>
        <v>52.935420743639924</v>
      </c>
      <c r="U60" s="8">
        <f t="shared" si="100"/>
        <v>52.885443583117997</v>
      </c>
      <c r="V60" s="8">
        <f t="shared" si="100"/>
        <v>54.974704890387862</v>
      </c>
      <c r="W60" s="8">
        <f t="shared" si="100"/>
        <v>56.809631301730626</v>
      </c>
      <c r="X60" s="8">
        <f t="shared" si="100"/>
        <v>59.09412597310687</v>
      </c>
      <c r="Y60" s="8">
        <f t="shared" si="100"/>
        <v>59.148369926813039</v>
      </c>
      <c r="Z60" s="8">
        <f t="shared" si="100"/>
        <v>62.437185929648244</v>
      </c>
      <c r="AA60" s="8">
        <f t="shared" si="100"/>
        <v>62.358546754020253</v>
      </c>
      <c r="AC60" s="8">
        <f t="shared" ref="AC60:AD60" si="101">AC38</f>
        <v>58.489461358313818</v>
      </c>
      <c r="AD60" s="8">
        <f t="shared" si="101"/>
        <v>59.338747099767986</v>
      </c>
      <c r="AE60" s="8">
        <f t="shared" ref="AE60:AG60" si="102">AE38</f>
        <v>58.932584269662925</v>
      </c>
      <c r="AF60" s="8">
        <f t="shared" si="102"/>
        <v>62.401055408970976</v>
      </c>
      <c r="AG60" s="8">
        <f t="shared" si="102"/>
        <v>60.14091595369905</v>
      </c>
      <c r="AH60" s="2">
        <v>62.6</v>
      </c>
      <c r="AI60" s="2">
        <v>62.9</v>
      </c>
    </row>
    <row r="61" spans="1:35" ht="15" customHeight="1" x14ac:dyDescent="0.25">
      <c r="A61" s="3" t="s">
        <v>24</v>
      </c>
      <c r="B61" s="7">
        <f>B32</f>
        <v>17.860906217070603</v>
      </c>
      <c r="C61" s="7">
        <f t="shared" ref="C61:AA61" si="103">C32</f>
        <v>19.919719016557952</v>
      </c>
      <c r="D61" s="7">
        <f t="shared" si="103"/>
        <v>19.752559726962456</v>
      </c>
      <c r="E61" s="7">
        <f t="shared" si="103"/>
        <v>23.234433765148349</v>
      </c>
      <c r="F61" s="7">
        <f t="shared" si="103"/>
        <v>23.822937625754527</v>
      </c>
      <c r="G61" s="7">
        <f t="shared" si="103"/>
        <v>27.500000000000004</v>
      </c>
      <c r="H61" s="7">
        <f t="shared" si="103"/>
        <v>27.533306419055307</v>
      </c>
      <c r="I61" s="7">
        <f t="shared" si="103"/>
        <v>28.982035928143713</v>
      </c>
      <c r="J61" s="7">
        <f t="shared" si="103"/>
        <v>30.072756669361354</v>
      </c>
      <c r="K61" s="7">
        <f t="shared" si="103"/>
        <v>32.485875706214692</v>
      </c>
      <c r="L61" s="7">
        <f t="shared" si="103"/>
        <v>31.551860649247821</v>
      </c>
      <c r="M61" s="7">
        <f t="shared" si="103"/>
        <v>34.719497842291098</v>
      </c>
      <c r="N61" s="7">
        <f t="shared" si="103"/>
        <v>36.214953271028037</v>
      </c>
      <c r="O61" s="7">
        <f t="shared" si="103"/>
        <v>36.121530382595651</v>
      </c>
      <c r="P61" s="7">
        <f t="shared" si="103"/>
        <v>38.1382424452935</v>
      </c>
      <c r="Q61" s="7">
        <f t="shared" si="103"/>
        <v>38.656866020715</v>
      </c>
      <c r="R61" s="7">
        <f t="shared" si="103"/>
        <v>41.803797468354432</v>
      </c>
      <c r="S61" s="7">
        <f t="shared" si="103"/>
        <v>41.723708774113256</v>
      </c>
      <c r="T61" s="7">
        <f t="shared" si="103"/>
        <v>41.593456528324751</v>
      </c>
      <c r="U61" s="7">
        <f t="shared" si="103"/>
        <v>42.050321199143468</v>
      </c>
      <c r="V61" s="7">
        <f t="shared" si="103"/>
        <v>43.768506056527592</v>
      </c>
      <c r="W61" s="7">
        <f t="shared" si="103"/>
        <v>44.925742574257427</v>
      </c>
      <c r="X61" s="7">
        <f t="shared" si="103"/>
        <v>46.216153668132378</v>
      </c>
      <c r="Y61" s="7">
        <f t="shared" si="103"/>
        <v>47.305653710247348</v>
      </c>
      <c r="Z61" s="7">
        <f t="shared" si="103"/>
        <v>49.110015011794985</v>
      </c>
      <c r="AA61" s="7">
        <f t="shared" si="103"/>
        <v>48.721562311254281</v>
      </c>
      <c r="AC61" s="7">
        <f t="shared" ref="AC61:AD61" si="104">AC32</f>
        <v>47.903939330103221</v>
      </c>
      <c r="AD61" s="7">
        <f t="shared" si="104"/>
        <v>48.107090566827019</v>
      </c>
      <c r="AE61" s="7">
        <f t="shared" ref="AE61:AG61" si="105">AE32</f>
        <v>47.417271993543181</v>
      </c>
      <c r="AF61" s="7">
        <f t="shared" si="105"/>
        <v>49.696969696969695</v>
      </c>
      <c r="AG61" s="7">
        <f t="shared" si="105"/>
        <v>50.047901896915114</v>
      </c>
      <c r="AH61" s="4">
        <v>49.9</v>
      </c>
      <c r="AI61" s="4">
        <v>51.8</v>
      </c>
    </row>
    <row r="62" spans="1:35" ht="15" customHeight="1" x14ac:dyDescent="0.25">
      <c r="A62" s="5"/>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35" ht="15" customHeight="1" x14ac:dyDescent="0.25">
      <c r="A63" s="2" t="s">
        <v>35</v>
      </c>
    </row>
    <row r="64" spans="1:35" ht="15" customHeight="1" x14ac:dyDescent="0.25">
      <c r="A64" s="2" t="s">
        <v>41</v>
      </c>
    </row>
    <row r="66" spans="1:1" ht="15" customHeight="1" x14ac:dyDescent="0.25">
      <c r="A66" s="2" t="s">
        <v>30</v>
      </c>
    </row>
    <row r="67" spans="1:1" ht="15" customHeight="1" x14ac:dyDescent="0.25">
      <c r="A67" s="13" t="s">
        <v>26</v>
      </c>
    </row>
    <row r="68" spans="1:1" ht="15" customHeight="1" x14ac:dyDescent="0.25">
      <c r="A68" s="13" t="s">
        <v>39</v>
      </c>
    </row>
  </sheetData>
  <hyperlinks>
    <hyperlink ref="A67" r:id="rId1" xr:uid="{00000000-0004-0000-0000-000000000000}"/>
    <hyperlink ref="A68" r:id="rId2" location="/CBS/nl/dataset/83966NED/table?ts=1527755653108 " xr:uid="{00000000-0004-0000-0000-000001000000}"/>
  </hyperlinks>
  <pageMargins left="0.74803149606299213" right="0.74803149606299213" top="0.98425196850393704" bottom="0.98425196850393704" header="0.51181102362204722" footer="0.51181102362204722"/>
  <pageSetup paperSize="8" scale="88" orientation="landscape" r:id="rId3"/>
  <headerFooter>
    <oddFooter>&amp;L&amp;Z&amp;F</oddFooter>
  </headerFooter>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9096F-ABE2-4A8B-9B0C-3D1EEC7FE5A8}">
  <dimension ref="A1:A65"/>
  <sheetViews>
    <sheetView topLeftCell="A3" workbookViewId="0">
      <selection activeCell="F69" sqref="F69"/>
    </sheetView>
  </sheetViews>
  <sheetFormatPr defaultRowHeight="11.25" x14ac:dyDescent="0.2"/>
  <sheetData>
    <row r="1" spans="1:1" ht="13.5" thickBot="1" x14ac:dyDescent="0.25">
      <c r="A1" s="15" t="s">
        <v>8</v>
      </c>
    </row>
    <row r="2" spans="1:1" ht="12" thickBot="1" x14ac:dyDescent="0.25">
      <c r="A2" s="14"/>
    </row>
    <row r="3" spans="1:1" ht="13.5" thickBot="1" x14ac:dyDescent="0.25">
      <c r="A3" s="15" t="s">
        <v>9</v>
      </c>
    </row>
    <row r="4" spans="1:1" ht="13.5" thickBot="1" x14ac:dyDescent="0.25">
      <c r="A4" s="15" t="s">
        <v>10</v>
      </c>
    </row>
    <row r="5" spans="1:1" ht="13.5" thickBot="1" x14ac:dyDescent="0.25">
      <c r="A5" s="15" t="s">
        <v>11</v>
      </c>
    </row>
    <row r="6" spans="1:1" ht="13.5" thickBot="1" x14ac:dyDescent="0.25">
      <c r="A6" s="15" t="s">
        <v>12</v>
      </c>
    </row>
    <row r="7" spans="1:1" ht="13.5" thickBot="1" x14ac:dyDescent="0.25">
      <c r="A7" s="15" t="s">
        <v>13</v>
      </c>
    </row>
    <row r="8" spans="1:1" ht="12" thickBot="1" x14ac:dyDescent="0.25">
      <c r="A8" s="14"/>
    </row>
    <row r="9" spans="1:1" ht="13.5" thickBot="1" x14ac:dyDescent="0.25">
      <c r="A9" s="15" t="s">
        <v>14</v>
      </c>
    </row>
    <row r="10" spans="1:1" ht="12" thickBot="1" x14ac:dyDescent="0.25">
      <c r="A10" s="14"/>
    </row>
    <row r="11" spans="1:1" ht="13.5" thickBot="1" x14ac:dyDescent="0.25">
      <c r="A11" s="15" t="s">
        <v>42</v>
      </c>
    </row>
    <row r="12" spans="1:1" ht="12" thickBot="1" x14ac:dyDescent="0.25">
      <c r="A12" s="14"/>
    </row>
    <row r="13" spans="1:1" ht="13.5" thickBot="1" x14ac:dyDescent="0.25">
      <c r="A13" s="15" t="s">
        <v>66</v>
      </c>
    </row>
    <row r="14" spans="1:1" ht="12" thickBot="1" x14ac:dyDescent="0.25">
      <c r="A14" s="14"/>
    </row>
    <row r="15" spans="1:1" ht="13.5" thickBot="1" x14ac:dyDescent="0.25">
      <c r="A15" s="15" t="s">
        <v>15</v>
      </c>
    </row>
    <row r="16" spans="1:1" ht="13.5" thickBot="1" x14ac:dyDescent="0.25">
      <c r="A16" s="15" t="s">
        <v>43</v>
      </c>
    </row>
    <row r="17" spans="1:1" ht="12" thickBot="1" x14ac:dyDescent="0.25">
      <c r="A17" s="14"/>
    </row>
    <row r="18" spans="1:1" ht="13.5" thickBot="1" x14ac:dyDescent="0.25">
      <c r="A18" s="15" t="s">
        <v>44</v>
      </c>
    </row>
    <row r="19" spans="1:1" ht="13.5" thickBot="1" x14ac:dyDescent="0.25">
      <c r="A19" s="15" t="s">
        <v>45</v>
      </c>
    </row>
    <row r="20" spans="1:1" ht="12" thickBot="1" x14ac:dyDescent="0.25">
      <c r="A20" s="14"/>
    </row>
    <row r="21" spans="1:1" ht="13.5" thickBot="1" x14ac:dyDescent="0.25">
      <c r="A21" s="15" t="s">
        <v>16</v>
      </c>
    </row>
    <row r="22" spans="1:1" ht="13.5" thickBot="1" x14ac:dyDescent="0.25">
      <c r="A22" s="15" t="s">
        <v>46</v>
      </c>
    </row>
    <row r="23" spans="1:1" ht="12" thickBot="1" x14ac:dyDescent="0.25">
      <c r="A23" s="14"/>
    </row>
    <row r="24" spans="1:1" ht="13.5" thickBot="1" x14ac:dyDescent="0.25">
      <c r="A24" s="15" t="s">
        <v>17</v>
      </c>
    </row>
    <row r="25" spans="1:1" ht="12" thickBot="1" x14ac:dyDescent="0.25">
      <c r="A25" s="14"/>
    </row>
    <row r="26" spans="1:1" ht="13.5" thickBot="1" x14ac:dyDescent="0.25">
      <c r="A26" s="15" t="s">
        <v>18</v>
      </c>
    </row>
    <row r="27" spans="1:1" ht="12" thickBot="1" x14ac:dyDescent="0.25">
      <c r="A27" s="14"/>
    </row>
    <row r="28" spans="1:1" ht="13.5" thickBot="1" x14ac:dyDescent="0.25">
      <c r="A28" s="15" t="s">
        <v>47</v>
      </c>
    </row>
    <row r="29" spans="1:1" ht="13.5" thickBot="1" x14ac:dyDescent="0.25">
      <c r="A29" s="15" t="s">
        <v>48</v>
      </c>
    </row>
    <row r="30" spans="1:1" ht="12" thickBot="1" x14ac:dyDescent="0.25">
      <c r="A30" s="14"/>
    </row>
    <row r="31" spans="1:1" ht="13.5" thickBot="1" x14ac:dyDescent="0.25">
      <c r="A31" s="15" t="s">
        <v>1</v>
      </c>
    </row>
    <row r="32" spans="1:1" ht="13.5" thickBot="1" x14ac:dyDescent="0.25">
      <c r="A32" s="15" t="s">
        <v>49</v>
      </c>
    </row>
    <row r="33" spans="1:1" ht="12" thickBot="1" x14ac:dyDescent="0.25">
      <c r="A33" s="14"/>
    </row>
    <row r="34" spans="1:1" ht="13.5" thickBot="1" x14ac:dyDescent="0.25">
      <c r="A34" s="15" t="s">
        <v>19</v>
      </c>
    </row>
    <row r="35" spans="1:1" ht="13.5" thickBot="1" x14ac:dyDescent="0.25">
      <c r="A35" s="15" t="s">
        <v>20</v>
      </c>
    </row>
    <row r="36" spans="1:1" ht="12" thickBot="1" x14ac:dyDescent="0.25">
      <c r="A36" s="14"/>
    </row>
    <row r="37" spans="1:1" ht="13.5" thickBot="1" x14ac:dyDescent="0.25">
      <c r="A37" s="15" t="s">
        <v>50</v>
      </c>
    </row>
    <row r="38" spans="1:1" ht="12" thickBot="1" x14ac:dyDescent="0.25">
      <c r="A38" s="14"/>
    </row>
    <row r="39" spans="1:1" ht="13.5" thickBot="1" x14ac:dyDescent="0.25">
      <c r="A39" s="15" t="s">
        <v>51</v>
      </c>
    </row>
    <row r="40" spans="1:1" ht="13.5" thickBot="1" x14ac:dyDescent="0.25">
      <c r="A40" s="15" t="s">
        <v>52</v>
      </c>
    </row>
    <row r="41" spans="1:1" ht="13.5" thickBot="1" x14ac:dyDescent="0.25">
      <c r="A41" s="15" t="s">
        <v>53</v>
      </c>
    </row>
    <row r="42" spans="1:1" ht="13.5" thickBot="1" x14ac:dyDescent="0.25">
      <c r="A42" s="15" t="s">
        <v>54</v>
      </c>
    </row>
    <row r="43" spans="1:1" ht="12" thickBot="1" x14ac:dyDescent="0.25">
      <c r="A43" s="14"/>
    </row>
    <row r="44" spans="1:1" ht="13.5" thickBot="1" x14ac:dyDescent="0.25">
      <c r="A44" s="15" t="s">
        <v>21</v>
      </c>
    </row>
    <row r="45" spans="1:1" ht="12" thickBot="1" x14ac:dyDescent="0.25">
      <c r="A45" s="14"/>
    </row>
    <row r="46" spans="1:1" ht="13.5" thickBot="1" x14ac:dyDescent="0.25">
      <c r="A46" s="15" t="s">
        <v>22</v>
      </c>
    </row>
    <row r="47" spans="1:1" ht="12" thickBot="1" x14ac:dyDescent="0.25">
      <c r="A47" s="14"/>
    </row>
    <row r="48" spans="1:1" ht="12" thickBot="1" x14ac:dyDescent="0.25">
      <c r="A48" s="16" t="s">
        <v>55</v>
      </c>
    </row>
    <row r="49" spans="1:1" ht="12" thickBot="1" x14ac:dyDescent="0.25">
      <c r="A49" s="16" t="s">
        <v>56</v>
      </c>
    </row>
    <row r="50" spans="1:1" ht="12" thickBot="1" x14ac:dyDescent="0.25">
      <c r="A50" s="16" t="s">
        <v>57</v>
      </c>
    </row>
    <row r="51" spans="1:1" ht="12" thickBot="1" x14ac:dyDescent="0.25">
      <c r="A51" s="16" t="s">
        <v>58</v>
      </c>
    </row>
    <row r="52" spans="1:1" ht="12" thickBot="1" x14ac:dyDescent="0.25">
      <c r="A52" s="14"/>
    </row>
    <row r="53" spans="1:1" ht="12" thickBot="1" x14ac:dyDescent="0.25">
      <c r="A53" s="16" t="s">
        <v>59</v>
      </c>
    </row>
    <row r="54" spans="1:1" ht="12" thickBot="1" x14ac:dyDescent="0.25">
      <c r="A54" s="14"/>
    </row>
    <row r="55" spans="1:1" ht="13.5" thickBot="1" x14ac:dyDescent="0.25">
      <c r="A55" s="15" t="s">
        <v>23</v>
      </c>
    </row>
    <row r="56" spans="1:1" ht="12" thickBot="1" x14ac:dyDescent="0.25">
      <c r="A56" s="14"/>
    </row>
    <row r="57" spans="1:1" ht="13.5" thickBot="1" x14ac:dyDescent="0.25">
      <c r="A57" s="15" t="s">
        <v>60</v>
      </c>
    </row>
    <row r="58" spans="1:1" ht="13.5" thickBot="1" x14ac:dyDescent="0.25">
      <c r="A58" s="15" t="s">
        <v>61</v>
      </c>
    </row>
    <row r="59" spans="1:1" ht="13.5" thickBot="1" x14ac:dyDescent="0.25">
      <c r="A59" s="15" t="s">
        <v>62</v>
      </c>
    </row>
    <row r="60" spans="1:1" ht="12" thickBot="1" x14ac:dyDescent="0.25">
      <c r="A60" s="14"/>
    </row>
    <row r="61" spans="1:1" ht="12" thickBot="1" x14ac:dyDescent="0.25">
      <c r="A61" s="16" t="s">
        <v>63</v>
      </c>
    </row>
    <row r="62" spans="1:1" ht="12" thickBot="1" x14ac:dyDescent="0.25">
      <c r="A62" s="16" t="s">
        <v>64</v>
      </c>
    </row>
    <row r="63" spans="1:1" ht="12" thickBot="1" x14ac:dyDescent="0.25">
      <c r="A63" s="14"/>
    </row>
    <row r="64" spans="1:1" ht="13.5" thickBot="1" x14ac:dyDescent="0.25">
      <c r="A64" s="15" t="s">
        <v>65</v>
      </c>
    </row>
    <row r="65" spans="1:1" ht="12" thickBot="1" x14ac:dyDescent="0.25">
      <c r="A65" s="14"/>
    </row>
  </sheetData>
  <hyperlinks>
    <hyperlink ref="A48" r:id="rId1" location="/CBS/nl/dataset/71247NED" display="https://opendata.cbs.nl/statline/ - /CBS/nl/dataset/71247NED" xr:uid="{CAB566D9-57CA-4EDC-854C-8042C3084AAD}"/>
    <hyperlink ref="A49" r:id="rId2" location="/CBS/nl/dataset/85421NED" display="https://opendata.cbs.nl/statline/ - /CBS/nl/dataset/85421NED" xr:uid="{66CA1C8C-45B2-47C9-99A1-332A3E380CBD}"/>
    <hyperlink ref="A50" r:id="rId3" location="/CBS/nl/dataset/85421NED" display="https://opendata.cbs.nl/statline/ - /CBS/nl/dataset/85421NED" xr:uid="{8E2CC514-9B45-4351-98F9-911FE009992D}"/>
    <hyperlink ref="A51" r:id="rId4" location="/CBS/nl/dataset/71054NED" display="https://opendata.cbs.nl/statline/ - /CBS/nl/dataset/71054NED" xr:uid="{E33DD3E5-CA17-4626-89A1-F9A05B78E78C}"/>
    <hyperlink ref="A53" r:id="rId5" display="https://www.cbs.nl/nl-nl/maatschappij/onderwijs" xr:uid="{2F9C5BD0-66C4-4E15-AEB5-62E2E71A9CBF}"/>
    <hyperlink ref="A61" r:id="rId6" display="https://www.cbs.nl/nl-nl/onze-diensten/methoden/onderzoeksomschrijvingen/korte-onderzoeksbeschrijvingen/promoties--onderwijs--" xr:uid="{03D7B78C-E3DA-43CA-80EA-5DF3F3891179}"/>
    <hyperlink ref="A62" r:id="rId7" display="https://www.cbs.nl/nl-nl/onze-diensten/methoden/classificaties/onderwijs-en-beroepen/isced" xr:uid="{A4C78337-4A62-44FB-A345-003A320A42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Omschrijving</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Wetenschappelijk onderwijs: gepromoveerden aan universiteiten</dc:title>
  <dc:creator>CBS</dc:creator>
  <cp:lastModifiedBy>Irene Huffnagel</cp:lastModifiedBy>
  <cp:lastPrinted>2015-10-21T07:22:27Z</cp:lastPrinted>
  <dcterms:created xsi:type="dcterms:W3CDTF">2013-06-06T11:39:23Z</dcterms:created>
  <dcterms:modified xsi:type="dcterms:W3CDTF">2025-01-30T13:34:41Z</dcterms:modified>
</cp:coreProperties>
</file>